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20" windowHeight="10470" activeTab="0"/>
  </bookViews>
  <sheets>
    <sheet name="Hlavní čin. PO" sheetId="1" r:id="rId1"/>
    <sheet name="DČ kul" sheetId="2" r:id="rId2"/>
    <sheet name="osv.park1" sheetId="3" r:id="rId3"/>
    <sheet name="EZS1" sheetId="4" r:id="rId4"/>
    <sheet name="kanalizace1" sheetId="5" r:id="rId5"/>
    <sheet name="střecha1" sheetId="6" r:id="rId6"/>
    <sheet name="osv.park" sheetId="7" r:id="rId7"/>
    <sheet name="EZS" sheetId="8" r:id="rId8"/>
    <sheet name="kanalizace" sheetId="9" r:id="rId9"/>
    <sheet name="střecha" sheetId="10" r:id="rId10"/>
    <sheet name="Výk.ukazatele" sheetId="11" r:id="rId11"/>
    <sheet name="mzdy" sheetId="12" r:id="rId12"/>
    <sheet name="náklady na inscenaci" sheetId="13" r:id="rId13"/>
  </sheets>
  <definedNames/>
  <calcPr fullCalcOnLoad="1"/>
</workbook>
</file>

<file path=xl/sharedStrings.xml><?xml version="1.0" encoding="utf-8"?>
<sst xmlns="http://schemas.openxmlformats.org/spreadsheetml/2006/main" count="956" uniqueCount="340">
  <si>
    <t>Organizace:Divadlo na Vinohradech</t>
  </si>
  <si>
    <t xml:space="preserve">                      Tabulka č. 2</t>
  </si>
  <si>
    <t>Hlavní činnost</t>
  </si>
  <si>
    <t>v tis.Kč</t>
  </si>
  <si>
    <t>Schv. rozp.</t>
  </si>
  <si>
    <t>Uprav. rozp.</t>
  </si>
  <si>
    <t>Skutečnost</t>
  </si>
  <si>
    <t>% plnění</t>
  </si>
  <si>
    <t>Index</t>
  </si>
  <si>
    <t>k UR</t>
  </si>
  <si>
    <t>TRŽBY celkem</t>
  </si>
  <si>
    <t>NÁKLADY celkem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</si>
  <si>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</si>
  <si>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</si>
  <si>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</si>
  <si>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</si>
  <si>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</si>
  <si>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</si>
  <si>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ostatní služby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</si>
  <si>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</si>
  <si>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</si>
  <si>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</si>
  <si>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</si>
  <si>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</si>
  <si>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</si>
  <si>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</si>
  <si>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</si>
  <si>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</si>
  <si>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</si>
  <si>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</si>
  <si>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 xml:space="preserve">            ostatní</t>
  </si>
  <si>
    <t xml:space="preserve">           pracovní neschopnosti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</si>
  <si>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</si>
  <si>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</si>
  <si>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</si>
  <si>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</si>
  <si>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</si>
  <si>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</si>
  <si>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</si>
  <si>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</si>
  <si>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</si>
  <si>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          nehmotný majetek</t>
  </si>
  <si>
    <t>Hospodářský výsledek</t>
  </si>
  <si>
    <t xml:space="preserve">NEINVEST.PŘÍSPÉVEK </t>
  </si>
  <si>
    <t>Počet zaměstnanců</t>
  </si>
  <si>
    <t>Zpracoval/a/: Mgr.Pipková</t>
  </si>
  <si>
    <t>Schválil/a/:Mgr.Jindřich Gregorini</t>
  </si>
  <si>
    <t>telefon:296550215</t>
  </si>
  <si>
    <t>Tabulka č.2</t>
  </si>
  <si>
    <t>Doplňková činnost</t>
  </si>
  <si>
    <t>Organizace</t>
  </si>
  <si>
    <t>Rozpočet</t>
  </si>
  <si>
    <t>Divadlo na Vinohradech</t>
  </si>
  <si>
    <t>Tržby celkem</t>
  </si>
  <si>
    <t>z toho: pronájem divadelního sálu</t>
  </si>
  <si>
    <t xml:space="preserve">           pronájem ost.prostor</t>
  </si>
  <si>
    <t xml:space="preserve">           reklama</t>
  </si>
  <si>
    <t xml:space="preserve">           ostatní</t>
  </si>
  <si>
    <t>Náklady celkem</t>
  </si>
  <si>
    <t xml:space="preserve">           spotřeba energie</t>
  </si>
  <si>
    <t xml:space="preserve">           nájemné a služby</t>
  </si>
  <si>
    <t xml:space="preserve">           opravy a údržba</t>
  </si>
  <si>
    <t xml:space="preserve">           mzdové prostředky</t>
  </si>
  <si>
    <t xml:space="preserve">           zákonné pojištění</t>
  </si>
  <si>
    <t xml:space="preserve">           FKSP</t>
  </si>
  <si>
    <t xml:space="preserve">           manka a škody</t>
  </si>
  <si>
    <t xml:space="preserve">           ostatní náklady</t>
  </si>
  <si>
    <t>Počet pracovníků</t>
  </si>
  <si>
    <t>Vypracoval:</t>
  </si>
  <si>
    <t>Schválil:</t>
  </si>
  <si>
    <t>Dne:</t>
  </si>
  <si>
    <t>Mgr.Pipková</t>
  </si>
  <si>
    <t>Tabulka č.4</t>
  </si>
  <si>
    <t>ukazatel</t>
  </si>
  <si>
    <t>měrná</t>
  </si>
  <si>
    <t>hl.scéna</t>
  </si>
  <si>
    <t>zkušebna</t>
  </si>
  <si>
    <t>celkem</t>
  </si>
  <si>
    <t>Představení na vlastní scéně</t>
  </si>
  <si>
    <t>počet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</si>
  <si>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</si>
  <si>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</si>
  <si>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</si>
  <si>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</si>
  <si>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</si>
  <si>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</si>
  <si>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z toho : vlastními soubory</t>
  </si>
  <si>
    <t>Tržby - výnosy z hl. činnosti celkem :</t>
  </si>
  <si>
    <t>tis. Kč</t>
  </si>
  <si>
    <t xml:space="preserve">z toho : ze vstupného na vlastní scéně </t>
  </si>
  <si>
    <t xml:space="preserve">            ze spolupořadatelství</t>
  </si>
  <si>
    <t xml:space="preserve">            ze zájezdů</t>
  </si>
  <si>
    <t xml:space="preserve">            ostatní výnosy</t>
  </si>
  <si>
    <t>Tržby - výnosy  z doplň. činnosti celkem :</t>
  </si>
  <si>
    <t>z toho :za pronájmy divadelního sálu</t>
  </si>
  <si>
    <t xml:space="preserve">            za pronájmy ostatních prostor</t>
  </si>
  <si>
    <t>Doplatek hl.m.Prahy na 1 představení na vl.scéně</t>
  </si>
  <si>
    <t>Kč</t>
  </si>
  <si>
    <t>Doplatek hl.m.Prahy na 1 návštěvníka na vl.scéně</t>
  </si>
  <si>
    <t>Nabídnutá místa, kapacita divadla</t>
  </si>
  <si>
    <t xml:space="preserve">Návštěvnost na vl. scéně </t>
  </si>
  <si>
    <t>%</t>
  </si>
  <si>
    <t>Tržebnost na vl. scéně</t>
  </si>
  <si>
    <t xml:space="preserve">Průměrná cena vstupenky </t>
  </si>
  <si>
    <t xml:space="preserve"> Kč</t>
  </si>
  <si>
    <t>Počet premiér</t>
  </si>
  <si>
    <t>Zpracoval / tel : Mgr.Pipková/ 296550215</t>
  </si>
  <si>
    <t>Mgr.Jindřich Gregorini</t>
  </si>
  <si>
    <t>V Praze dne:</t>
  </si>
  <si>
    <t xml:space="preserve">       ředitel DnV</t>
  </si>
  <si>
    <r>
      <t xml:space="preserve">Organizace: </t>
    </r>
    <r>
      <rPr>
        <b/>
        <sz val="10"/>
        <rFont val="Arial CE"/>
        <family val="2"/>
      </rPr>
      <t>Divadlo na Vinohradech</t>
    </r>
  </si>
  <si>
    <t>jedn.</t>
  </si>
  <si>
    <t>k 31.12.2010</t>
  </si>
  <si>
    <t>plnění</t>
  </si>
  <si>
    <t>a</t>
  </si>
  <si>
    <t>b</t>
  </si>
  <si>
    <t>Prostředky na platy</t>
  </si>
  <si>
    <t>Průměrný plat</t>
  </si>
  <si>
    <t>Ostatní osobní náklady</t>
  </si>
  <si>
    <t>x</t>
  </si>
  <si>
    <t>Pořizovací náklady</t>
  </si>
  <si>
    <t>Autorské honoráře</t>
  </si>
  <si>
    <t>Titul:</t>
  </si>
  <si>
    <t>věcné</t>
  </si>
  <si>
    <t>inscenátoři</t>
  </si>
  <si>
    <t>hosté</t>
  </si>
  <si>
    <t>Mgr.Radka Pipková</t>
  </si>
  <si>
    <t>ředitel DnV</t>
  </si>
  <si>
    <t>Tabulka č.1</t>
  </si>
  <si>
    <t>Použití RF,krytí DČ</t>
  </si>
  <si>
    <t xml:space="preserve">            ze vstupného na vl.scéně</t>
  </si>
  <si>
    <t>Daň z příjmu</t>
  </si>
  <si>
    <t xml:space="preserve">                        Rozbor hospodaření PO za rok 2011</t>
  </si>
  <si>
    <t>k 31.12.2011</t>
  </si>
  <si>
    <t>2011/10</t>
  </si>
  <si>
    <t>Výkonové ukazatele divadel za rok 2011</t>
  </si>
  <si>
    <t xml:space="preserve">p  l  á  n    2  0 11             </t>
  </si>
  <si>
    <t>skutečnost  k 31.12.2011</t>
  </si>
  <si>
    <t>tantiémy %</t>
  </si>
  <si>
    <t>Tanec smrti</t>
  </si>
  <si>
    <t>Caesar</t>
  </si>
  <si>
    <t>Albertina</t>
  </si>
  <si>
    <t>Cyrano!Cyrano!Cyrano!</t>
  </si>
  <si>
    <t>Náklady na inscenaci k 31.12.2011</t>
  </si>
  <si>
    <t>Tartuffe</t>
  </si>
  <si>
    <t>Apartmá v hotelu Plaza</t>
  </si>
  <si>
    <t>Rozbor hospodaření za rok 2011</t>
  </si>
  <si>
    <t>Dne: 31.1.2012</t>
  </si>
  <si>
    <t>Organizace:   Divadlo na Vinohradech</t>
  </si>
  <si>
    <t xml:space="preserve">            Tabulka č. 3</t>
  </si>
  <si>
    <t>(odměňující dle § 109, odst.3 d) zákona č. 262/2006 Sb.)</t>
  </si>
  <si>
    <t xml:space="preserve">        Plnění počtu zaměstnanců a prostředků na platy za rok 2011</t>
  </si>
  <si>
    <t>Měrná</t>
  </si>
  <si>
    <t>R o k</t>
  </si>
  <si>
    <t xml:space="preserve">      U k a z a t e l</t>
  </si>
  <si>
    <t>limit</t>
  </si>
  <si>
    <t>přep. os.</t>
  </si>
  <si>
    <t>z toho: platové tarify</t>
  </si>
  <si>
    <t>Kromě toho:</t>
  </si>
  <si>
    <t>výplaty z grantů</t>
  </si>
  <si>
    <t>Vypracoval/a/:  Hana Černá</t>
  </si>
  <si>
    <t>Telefon:  296 550 247</t>
  </si>
  <si>
    <t>Datum: 13.1.2012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</si>
  <si>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</si>
  <si>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>P  r  o  b  í  h  a  j  í  c  í     I N V.   a k c e   /   R o z e s t a v ě n á   s t a v b a</t>
  </si>
  <si>
    <t xml:space="preserve">ORGANIZACE </t>
  </si>
  <si>
    <t>X</t>
  </si>
  <si>
    <t xml:space="preserve">Číslo akce  </t>
  </si>
  <si>
    <t xml:space="preserve">Název akce </t>
  </si>
  <si>
    <t>Realizace v letech</t>
  </si>
  <si>
    <t xml:space="preserve">resp. zák.č. 40/2004 Sb., o veřejných zakázkách, resp. zák.č. 137/2006 Sb., o veřejných zakázkách (ZVZ), </t>
  </si>
  <si>
    <t>resp. novely ZVZ č. 417/2009 Sb.</t>
  </si>
  <si>
    <t xml:space="preserve">C E L K O V É   N Á K L A D Y   (CN)  </t>
  </si>
  <si>
    <t>CN=IP+NIP   (1+2)</t>
  </si>
  <si>
    <t xml:space="preserve">INVESTIČNÍ PROSTŘEDKY (IP) CELKEM = Celk. náklady akce (CNA)        </t>
  </si>
  <si>
    <t>IP=KV+IF k IA        (1)</t>
  </si>
  <si>
    <t xml:space="preserve">z toho: </t>
  </si>
  <si>
    <t>KV</t>
  </si>
  <si>
    <t>IF k IA</t>
  </si>
  <si>
    <t xml:space="preserve">KAPITÁLOVÉ VÝDAJE (KV) a vlastní zdroje z INV. FONDU (IF k IA)            </t>
  </si>
  <si>
    <t>projektová dokumentace</t>
  </si>
  <si>
    <t>stavební část</t>
  </si>
  <si>
    <t>technologie</t>
  </si>
  <si>
    <t>interiér - vybavení (INV. charakteru)</t>
  </si>
  <si>
    <t>zařízení</t>
  </si>
  <si>
    <t xml:space="preserve">ostatní (uveďte jaké) </t>
  </si>
  <si>
    <t>NEINVESTIČNÍ PROSTŘEDKY (NIP) související s INV. akcí (IA) CELKEM :</t>
  </si>
  <si>
    <t>(2)</t>
  </si>
  <si>
    <t xml:space="preserve">z toho:  </t>
  </si>
  <si>
    <t>údržba</t>
  </si>
  <si>
    <t>(uveďte konkrétní práce)</t>
  </si>
  <si>
    <t>interiér - vybavení (NEINV. charakteru)</t>
  </si>
  <si>
    <t xml:space="preserve">P r ů b ě h   I N V .  a k c e   </t>
  </si>
  <si>
    <t>INV. PROSTŘEDKY (IP)</t>
  </si>
  <si>
    <t>NEINV. PROSTŘEDKY (NIP) související s IA</t>
  </si>
  <si>
    <t>Čerpaná částka</t>
  </si>
  <si>
    <t>ROK</t>
  </si>
  <si>
    <t>NÁZEV</t>
  </si>
  <si>
    <t>VYBAVENÍ</t>
  </si>
  <si>
    <t>1991-2002</t>
  </si>
  <si>
    <t>celkem KV + IF k IA</t>
  </si>
  <si>
    <t>ceklem ÚD. a OPR. + VYB.</t>
  </si>
  <si>
    <t>celkem IP - do 2011</t>
  </si>
  <si>
    <t>celkem NIP - do 2011</t>
  </si>
  <si>
    <t>Schvál./požadov.částka</t>
  </si>
  <si>
    <t>Požadovaná částka</t>
  </si>
  <si>
    <t>další</t>
  </si>
  <si>
    <t>celkem IP - předp.od 2012</t>
  </si>
  <si>
    <t>celkem NIP - předp.od 2012</t>
  </si>
  <si>
    <t xml:space="preserve">celkem IP </t>
  </si>
  <si>
    <t>celkem NIP</t>
  </si>
  <si>
    <t>TAB 3a - pokračování</t>
  </si>
  <si>
    <t>P r ů b ě h   I N V .  a k c e</t>
  </si>
  <si>
    <t>K o m e n t á ř</t>
  </si>
  <si>
    <t>Stručný popis, zdůvodnění a další informace o průběhu IA</t>
  </si>
  <si>
    <t>Zpracoval :</t>
  </si>
  <si>
    <t>Schválil :</t>
  </si>
  <si>
    <t>Datum :</t>
  </si>
  <si>
    <t>(+razítko)</t>
  </si>
  <si>
    <t>Poznámka</t>
  </si>
  <si>
    <t>KV - kapitálové výdaje = investiční dotace z rozpočtu HMP, resp. investiční transfer z rozpočtu HMP</t>
  </si>
  <si>
    <t>IF k IA - vlastní zdroje PO použité z investičního fondu (IF) organizace na financování / dofinancování investiční akce (IA)</t>
  </si>
  <si>
    <r>
      <t xml:space="preserve">N á v r h   f i n a n č n í c h   p r o s t ř e d k ů  </t>
    </r>
    <r>
      <rPr>
        <sz val="13"/>
        <rFont val="Arial Narrow"/>
        <family val="2"/>
      </rPr>
      <t>( v č e t n ě   D P H )</t>
    </r>
  </si>
  <si>
    <r>
      <t>(zaokrouhl.na 2 desetin.místa)</t>
    </r>
    <r>
      <rPr>
        <sz val="12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v tis.Kč</t>
    </r>
  </si>
  <si>
    <r>
      <t xml:space="preserve">INV. akce (IA)  </t>
    </r>
    <r>
      <rPr>
        <sz val="11"/>
        <rFont val="Arial Narrow"/>
        <family val="2"/>
      </rPr>
      <t xml:space="preserve">-  podléhající zákonu č. 199/1994 Sb., o zadávání veřejných zakázek, </t>
    </r>
  </si>
  <si>
    <r>
      <t xml:space="preserve">N á k l a d y                      </t>
    </r>
    <r>
      <rPr>
        <b/>
        <sz val="12"/>
        <rFont val="Arial Narrow"/>
        <family val="2"/>
      </rPr>
      <t xml:space="preserve">celkem </t>
    </r>
    <r>
      <rPr>
        <b/>
        <sz val="12"/>
        <rFont val="Arial Narrow"/>
        <family val="2"/>
      </rPr>
      <t xml:space="preserve">  </t>
    </r>
  </si>
  <si>
    <r>
      <t xml:space="preserve">(zaokrouhl.na 2 desetin.místa) </t>
    </r>
    <r>
      <rPr>
        <b/>
        <sz val="12"/>
        <color indexed="10"/>
        <rFont val="Arial Narrow"/>
        <family val="2"/>
      </rPr>
      <t>v tis.Kč</t>
    </r>
    <r>
      <rPr>
        <sz val="12"/>
        <color indexed="10"/>
        <rFont val="Arial Narrow"/>
        <family val="2"/>
      </rPr>
      <t xml:space="preserve"> </t>
    </r>
  </si>
  <si>
    <r>
      <t xml:space="preserve">Čerpání finančních prostředků v roce 2011 a v předcházejících letech realizace </t>
    </r>
    <r>
      <rPr>
        <sz val="12"/>
        <rFont val="Arial Narrow"/>
        <family val="2"/>
      </rPr>
      <t>(včetně DPH)</t>
    </r>
  </si>
  <si>
    <r>
      <t>ÚDRŽBA</t>
    </r>
    <r>
      <rPr>
        <sz val="6"/>
        <rFont val="Arial Narrow"/>
        <family val="2"/>
      </rPr>
      <t xml:space="preserve"> </t>
    </r>
    <r>
      <rPr>
        <sz val="11"/>
        <rFont val="Arial Narrow"/>
        <family val="2"/>
      </rPr>
      <t>a</t>
    </r>
    <r>
      <rPr>
        <sz val="6"/>
        <rFont val="Arial Narrow"/>
        <family val="2"/>
      </rPr>
      <t xml:space="preserve"> </t>
    </r>
    <r>
      <rPr>
        <sz val="11"/>
        <rFont val="Arial Narrow"/>
        <family val="2"/>
      </rPr>
      <t xml:space="preserve">OPR. </t>
    </r>
  </si>
  <si>
    <r>
      <t xml:space="preserve">Schválený rozpočet na rok 2012 a návrh (předpoklad) čerpání fin.prostředků v dalších letech </t>
    </r>
    <r>
      <rPr>
        <sz val="12"/>
        <rFont val="Arial Narrow"/>
        <family val="2"/>
      </rPr>
      <t>(včetně DPH)</t>
    </r>
  </si>
  <si>
    <t>Z  a  h  a  j  o  v  a  n  á     I N V.   a k c e   v   r o c e   2 0 1 1</t>
  </si>
  <si>
    <t xml:space="preserve">Realizace v letech </t>
  </si>
  <si>
    <t xml:space="preserve">podléhající zákonu č. 137/2006 Sb., o veřejných zakázkách (ZVZ), resp. novely ZVZ č. 417/2009 Sb.  </t>
  </si>
  <si>
    <t xml:space="preserve">C E L K O V É   N Á K L A D Y   (CN) </t>
  </si>
  <si>
    <t>IP=KV+IF k IA  (1)</t>
  </si>
  <si>
    <t>údržba a opravy</t>
  </si>
  <si>
    <t>celkem IP - za 2011</t>
  </si>
  <si>
    <t>celkem NIP - za 2011</t>
  </si>
  <si>
    <t xml:space="preserve">celkem NIP </t>
  </si>
  <si>
    <t>Stručný popis akce, průběh (harmonogram prací), zdůvodnění a další informace</t>
  </si>
  <si>
    <t>TAB 3 b - pokračování</t>
  </si>
  <si>
    <t>Případně pokračující komentář</t>
  </si>
  <si>
    <t xml:space="preserve">Podrobnější popis akce </t>
  </si>
  <si>
    <t>Struktura komentáře předepsaná ROZ MHMP:</t>
  </si>
  <si>
    <t>1. Stručný popis investiční akce (IA)</t>
  </si>
  <si>
    <t>2. Zdůvodnění nezbytnosti IA</t>
  </si>
  <si>
    <t>3. Kapacity získané výstavbou</t>
  </si>
  <si>
    <t>4. Uvést schválené náklady IA (poslední schválený stav), výši změny a nové náklady IA</t>
  </si>
  <si>
    <t>5. Stručné zdůvodnění změny nákladů IA</t>
  </si>
  <si>
    <t>Stránka 2</t>
  </si>
  <si>
    <r>
      <t xml:space="preserve">N á v r h   f i n a n č n í c h   p r o s t ř e d k ů  </t>
    </r>
    <r>
      <rPr>
        <sz val="13"/>
        <rFont val="Arial Narrow"/>
        <family val="2"/>
      </rPr>
      <t xml:space="preserve">(včetně DPH) </t>
    </r>
  </si>
  <si>
    <r>
      <t xml:space="preserve">(zaokrouhl.na 2 desetin.místa) </t>
    </r>
    <r>
      <rPr>
        <b/>
        <sz val="12"/>
        <color indexed="10"/>
        <rFont val="Arial Narrow"/>
        <family val="2"/>
      </rPr>
      <t>v tis.Kč</t>
    </r>
  </si>
  <si>
    <r>
      <t xml:space="preserve">I N V.  a k c e  </t>
    </r>
    <r>
      <rPr>
        <sz val="11"/>
        <rFont val="Arial Narrow"/>
        <family val="2"/>
      </rPr>
      <t xml:space="preserve">  </t>
    </r>
  </si>
  <si>
    <r>
      <t xml:space="preserve">N á k l a d y                                   </t>
    </r>
    <r>
      <rPr>
        <b/>
        <sz val="11"/>
        <rFont val="Arial Narrow"/>
        <family val="2"/>
      </rPr>
      <t xml:space="preserve">celkem </t>
    </r>
    <r>
      <rPr>
        <b/>
        <sz val="13"/>
        <rFont val="Arial Narrow"/>
        <family val="2"/>
      </rPr>
      <t xml:space="preserve">  </t>
    </r>
  </si>
  <si>
    <r>
      <t xml:space="preserve">P r ů b ě h   I N V .  a k c e  </t>
    </r>
  </si>
  <si>
    <r>
      <t xml:space="preserve">Čerpání finančních prostředků v roce 2011 </t>
    </r>
    <r>
      <rPr>
        <sz val="12"/>
        <rFont val="Arial Narrow"/>
        <family val="2"/>
      </rPr>
      <t>(včetně DPH)</t>
    </r>
  </si>
  <si>
    <t>Přehled o investiční akci</t>
  </si>
  <si>
    <t>Číslo akce:</t>
  </si>
  <si>
    <t>Název akce:</t>
  </si>
  <si>
    <t>Adresa akce:</t>
  </si>
  <si>
    <t>IČ-Organizace:</t>
  </si>
  <si>
    <t xml:space="preserve">Typ: PO </t>
  </si>
  <si>
    <t>Zodpovědná osoba:</t>
  </si>
  <si>
    <t>Telefon:</t>
  </si>
  <si>
    <t>Správce akce:</t>
  </si>
  <si>
    <t>radní Mgr. Lukáš  K a u c k ý , následně Ing. Václav Novotný</t>
  </si>
  <si>
    <t xml:space="preserve">Zahájení akce(rok):  </t>
  </si>
  <si>
    <t xml:space="preserve">        Ukončení akce(rok):</t>
  </si>
  <si>
    <t>Typ akce:</t>
  </si>
  <si>
    <t xml:space="preserve">Náklady </t>
  </si>
  <si>
    <t>Profinanc.</t>
  </si>
  <si>
    <t>Skutečné</t>
  </si>
  <si>
    <t>Předp.čerpání</t>
  </si>
  <si>
    <t xml:space="preserve">Zbývá </t>
  </si>
  <si>
    <t>akce</t>
  </si>
  <si>
    <t>do</t>
  </si>
  <si>
    <t>schválený</t>
  </si>
  <si>
    <t>upravený</t>
  </si>
  <si>
    <t xml:space="preserve">čerpání </t>
  </si>
  <si>
    <t>z IF (k IA)</t>
  </si>
  <si>
    <t>požadavek na</t>
  </si>
  <si>
    <t>celkem (CNA)</t>
  </si>
  <si>
    <t>rok 2011</t>
  </si>
  <si>
    <t>rok 2012</t>
  </si>
  <si>
    <t>další roky</t>
  </si>
  <si>
    <t>C E L K E M</t>
  </si>
  <si>
    <t>Zdroje:</t>
  </si>
  <si>
    <t xml:space="preserve"> KV - HMP</t>
  </si>
  <si>
    <t>KV - státní</t>
  </si>
  <si>
    <t>IF k IA - PO</t>
  </si>
  <si>
    <t>KV - ostatní</t>
  </si>
  <si>
    <t>další…</t>
  </si>
  <si>
    <t>rozpis:</t>
  </si>
  <si>
    <t>Nákl.akce (pův.):</t>
  </si>
  <si>
    <t>Komentář</t>
  </si>
  <si>
    <t>Stručný popis IA, zdůvodnění a další informace</t>
  </si>
  <si>
    <t>Zpracoval:</t>
  </si>
  <si>
    <t>Datum:</t>
  </si>
  <si>
    <t>Celkové náklady akce (CNA) = Profinanc.do 31.12.10 + Skut.čerp.2011 + Schvál.rozp.2012 + Předp.čerp.z IF k IA v 2012 + Zbýv.požad.na další roky</t>
  </si>
  <si>
    <t>Vysvětlivky</t>
  </si>
  <si>
    <t>PIA - přehled o investiční akci (formulář)</t>
  </si>
  <si>
    <t>IA - investiční akce</t>
  </si>
  <si>
    <t>PO - příspěvková organizace</t>
  </si>
  <si>
    <t>Náklady - částky včetně DPH</t>
  </si>
  <si>
    <t>IF k IA - investiční fond (vlastní zdroje) PO k inv.akci</t>
  </si>
  <si>
    <r>
      <t xml:space="preserve">Finanční profil akce  </t>
    </r>
    <r>
      <rPr>
        <b/>
        <sz val="10"/>
        <color indexed="10"/>
        <rFont val="Arial CE"/>
        <family val="2"/>
      </rPr>
      <t xml:space="preserve"> v   k o r u n á c h 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(na 2 desetinná místa)  </t>
    </r>
    <r>
      <rPr>
        <b/>
        <sz val="10"/>
        <rFont val="Arial CE"/>
        <family val="2"/>
      </rPr>
      <t xml:space="preserve">  </t>
    </r>
  </si>
  <si>
    <r>
      <t>Zdroje:</t>
    </r>
    <r>
      <rPr>
        <sz val="5"/>
        <rFont val="Arial CE"/>
        <family val="0"/>
      </rPr>
      <t xml:space="preserve"> </t>
    </r>
    <r>
      <rPr>
        <sz val="10"/>
        <rFont val="Arial CE"/>
        <family val="2"/>
      </rPr>
      <t>KV</t>
    </r>
    <r>
      <rPr>
        <sz val="6"/>
        <rFont val="Arial CE"/>
        <family val="2"/>
      </rPr>
      <t xml:space="preserve"> </t>
    </r>
    <r>
      <rPr>
        <sz val="10"/>
        <rFont val="Arial CE"/>
        <family val="2"/>
      </rPr>
      <t>-</t>
    </r>
    <r>
      <rPr>
        <sz val="6"/>
        <rFont val="Arial CE"/>
        <family val="2"/>
      </rPr>
      <t xml:space="preserve"> </t>
    </r>
    <r>
      <rPr>
        <sz val="10"/>
        <rFont val="Arial CE"/>
        <family val="2"/>
      </rPr>
      <t>HMP</t>
    </r>
  </si>
  <si>
    <r>
      <t xml:space="preserve">Typ inv. akce - </t>
    </r>
    <r>
      <rPr>
        <b/>
        <sz val="9"/>
        <rFont val="Arial CE"/>
        <family val="2"/>
      </rPr>
      <t>R</t>
    </r>
    <r>
      <rPr>
        <sz val="9"/>
        <rFont val="Arial CE"/>
        <family val="2"/>
      </rPr>
      <t xml:space="preserve"> - probíhající akce - rozestavěná stavba,  </t>
    </r>
    <r>
      <rPr>
        <b/>
        <sz val="9"/>
        <rFont val="Arial CE"/>
        <family val="2"/>
      </rPr>
      <t>Z</t>
    </r>
    <r>
      <rPr>
        <sz val="9"/>
        <rFont val="Arial CE"/>
        <family val="2"/>
      </rPr>
      <t xml:space="preserve"> - akce zahajovaná</t>
    </r>
  </si>
  <si>
    <t>7658</t>
  </si>
  <si>
    <t>Doplnění osvětlovacího parku</t>
  </si>
  <si>
    <t>Nám.Míru 7, 120 00 Praha 2</t>
  </si>
  <si>
    <t>64386</t>
  </si>
  <si>
    <t>Ukončena</t>
  </si>
  <si>
    <t>31.1.2012</t>
  </si>
  <si>
    <t>41473</t>
  </si>
  <si>
    <t>obnova EZS v budově divadla</t>
  </si>
  <si>
    <t>Akce probíhala podle dlouhodobě schváleného rozpočtu.</t>
  </si>
  <si>
    <t>V roce 2011 byl pořízen světelný řídící pult.</t>
  </si>
  <si>
    <t>Elektronická zabezpečovací signalizace byla 16 let stará, přestala fungovat i základní část ústředny. Vzhledem k povinnému pojištění</t>
  </si>
  <si>
    <t>objektu bylo nutné neprodleně vyměnit stávající nefunkční zařízení.</t>
  </si>
  <si>
    <t>41474</t>
  </si>
  <si>
    <t>stavební úpravy střech budovy divadla</t>
  </si>
  <si>
    <t>V roce 2010 a 2011 jsme řešili dvě pojistné události v souvislosti se spadlým sněhem a ledem na parkující vozidla v okolí divadla.</t>
  </si>
  <si>
    <t>Vzhledem k tomu, že na střeše budovy divadla nebyly zábrany proti sněhu a ledu a kraje střechy byly tímto ledem poničeny,</t>
  </si>
  <si>
    <t>bylo nutné střechu opravit a opatřit zábranami a současně nainstalovat odporové kabely do žlabů a svodů.</t>
  </si>
  <si>
    <t>41475</t>
  </si>
  <si>
    <t>stavební úpravy dvora dílen včetně kanalizační přípojky</t>
  </si>
  <si>
    <t xml:space="preserve">V lednu 2011 se propadla kanalizace na dvoře dílen při přejezdu kamionu s dekoracemi. Kanalizace byla provizorně opravena, aby mohly být </t>
  </si>
  <si>
    <t>denně naváženy dekorace do budovy divadla. V době divadelních prázdnin bylo nutné stavebně upravit část dvora včetně kanalizační přípojky,</t>
  </si>
  <si>
    <t>aby v sezóně nebyl ohrožen chod divadla.</t>
  </si>
  <si>
    <t>doplnění osvětlovacího parku</t>
  </si>
  <si>
    <t>2004</t>
  </si>
  <si>
    <t>2001</t>
  </si>
  <si>
    <t>Bylo pořízeno zařízení pro osvětlovací techniku používanou při divadelních představeních.</t>
  </si>
  <si>
    <t>Mgr.Gregorini</t>
  </si>
  <si>
    <t>EZS</t>
  </si>
  <si>
    <t xml:space="preserve">V lednu 2011 se propadla kanalizace na dvoře dílen při přejezdu kamionu s dekoracemi. Kanalizace byla provizorně opravena, </t>
  </si>
  <si>
    <t xml:space="preserve">aby mohly být denně naváženy dekorace do budovy divadla. V době divadelních prázdnin bylo nutné stavebně upravit část dvora včetně </t>
  </si>
  <si>
    <t>včetně kanalizační přípojky,aby v sezóně nebyl ohrožen chod divadla.</t>
  </si>
  <si>
    <t>Tvá ruka v mé dlani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</si>
</sst>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  <numFmt numFmtId="168" formatCode="[$-405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 CE"/>
      <family val="1"/>
    </font>
    <font>
      <b/>
      <sz val="16"/>
      <name val="Arial CE"/>
      <family val="2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  <font>
      <b/>
      <sz val="16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3"/>
      <name val="Arial CE"/>
      <family val="0"/>
    </font>
    <font>
      <b/>
      <sz val="11"/>
      <name val="Arial Narrow"/>
      <family val="2"/>
    </font>
    <font>
      <i/>
      <sz val="12"/>
      <name val="Arial Narrow"/>
      <family val="2"/>
    </font>
    <font>
      <sz val="12"/>
      <color indexed="10"/>
      <name val="Arial Narrow"/>
      <family val="2"/>
    </font>
    <font>
      <sz val="6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u val="single"/>
      <sz val="11"/>
      <name val="Arial Narrow"/>
      <family val="2"/>
    </font>
    <font>
      <sz val="9"/>
      <name val="Arial Narrow"/>
      <family val="2"/>
    </font>
    <font>
      <sz val="9"/>
      <name val="Arial CE"/>
      <family val="2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i/>
      <sz val="8"/>
      <name val="Arial CE"/>
      <family val="2"/>
    </font>
    <font>
      <sz val="5"/>
      <name val="Arial CE"/>
      <family val="0"/>
    </font>
    <font>
      <sz val="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68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16" xfId="20" applyFont="1" applyBorder="1">
      <alignment/>
      <protection/>
    </xf>
    <xf numFmtId="0" fontId="0" fillId="0" borderId="17" xfId="20" applyBorder="1">
      <alignment/>
      <protection/>
    </xf>
    <xf numFmtId="0" fontId="0" fillId="0" borderId="12" xfId="20" applyFont="1" applyBorder="1">
      <alignment/>
      <protection/>
    </xf>
    <xf numFmtId="0" fontId="0" fillId="0" borderId="0" xfId="20" applyBorder="1">
      <alignment/>
      <protection/>
    </xf>
    <xf numFmtId="0" fontId="0" fillId="0" borderId="18" xfId="20" applyBorder="1">
      <alignment/>
      <protection/>
    </xf>
    <xf numFmtId="0" fontId="0" fillId="0" borderId="19" xfId="20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0" fontId="1" fillId="0" borderId="21" xfId="20" applyFont="1" applyBorder="1" applyAlignment="1">
      <alignment horizontal="centerContinuous"/>
      <protection/>
    </xf>
    <xf numFmtId="0" fontId="1" fillId="0" borderId="1" xfId="20" applyFont="1" applyBorder="1">
      <alignment/>
      <protection/>
    </xf>
    <xf numFmtId="0" fontId="0" fillId="0" borderId="22" xfId="20" applyBorder="1">
      <alignment/>
      <protection/>
    </xf>
    <xf numFmtId="0" fontId="0" fillId="0" borderId="13" xfId="20" applyBorder="1">
      <alignment/>
      <protection/>
    </xf>
    <xf numFmtId="0" fontId="0" fillId="0" borderId="22" xfId="20" applyFont="1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0" xfId="20" applyBorder="1">
      <alignment/>
      <protection/>
    </xf>
    <xf numFmtId="0" fontId="0" fillId="0" borderId="26" xfId="20" applyBorder="1">
      <alignment/>
      <protection/>
    </xf>
    <xf numFmtId="0" fontId="0" fillId="0" borderId="12" xfId="20" applyBorder="1">
      <alignment/>
      <protection/>
    </xf>
    <xf numFmtId="0" fontId="0" fillId="0" borderId="27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1" fillId="0" borderId="30" xfId="20" applyFont="1" applyBorder="1">
      <alignment/>
      <protection/>
    </xf>
    <xf numFmtId="0" fontId="0" fillId="0" borderId="31" xfId="20" applyBorder="1">
      <alignment/>
      <protection/>
    </xf>
    <xf numFmtId="0" fontId="3" fillId="0" borderId="22" xfId="20" applyFont="1" applyBorder="1">
      <alignment/>
      <protection/>
    </xf>
    <xf numFmtId="0" fontId="0" fillId="0" borderId="32" xfId="20" applyBorder="1">
      <alignment/>
      <protection/>
    </xf>
    <xf numFmtId="0" fontId="0" fillId="0" borderId="33" xfId="20" applyBorder="1">
      <alignment/>
      <protection/>
    </xf>
    <xf numFmtId="0" fontId="0" fillId="0" borderId="34" xfId="20" applyBorder="1">
      <alignment/>
      <protection/>
    </xf>
    <xf numFmtId="0" fontId="0" fillId="0" borderId="35" xfId="20" applyBorder="1">
      <alignment/>
      <protection/>
    </xf>
    <xf numFmtId="0" fontId="0" fillId="0" borderId="36" xfId="20" applyBorder="1">
      <alignment/>
      <protection/>
    </xf>
    <xf numFmtId="0" fontId="0" fillId="0" borderId="37" xfId="20" applyBorder="1">
      <alignment/>
      <protection/>
    </xf>
    <xf numFmtId="0" fontId="1" fillId="0" borderId="38" xfId="20" applyFont="1" applyBorder="1">
      <alignment/>
      <protection/>
    </xf>
    <xf numFmtId="0" fontId="0" fillId="0" borderId="39" xfId="20" applyBorder="1">
      <alignment/>
      <protection/>
    </xf>
    <xf numFmtId="0" fontId="8" fillId="0" borderId="16" xfId="20" applyFont="1" applyBorder="1">
      <alignment/>
      <protection/>
    </xf>
    <xf numFmtId="0" fontId="8" fillId="0" borderId="17" xfId="20" applyFont="1" applyBorder="1">
      <alignment/>
      <protection/>
    </xf>
    <xf numFmtId="0" fontId="0" fillId="0" borderId="40" xfId="20" applyBorder="1">
      <alignment/>
      <protection/>
    </xf>
    <xf numFmtId="0" fontId="0" fillId="0" borderId="41" xfId="20" applyBorder="1">
      <alignment/>
      <protection/>
    </xf>
    <xf numFmtId="0" fontId="0" fillId="0" borderId="42" xfId="20" applyBorder="1">
      <alignment/>
      <protection/>
    </xf>
    <xf numFmtId="0" fontId="1" fillId="0" borderId="17" xfId="20" applyFont="1" applyBorder="1">
      <alignment/>
      <protection/>
    </xf>
    <xf numFmtId="14" fontId="0" fillId="0" borderId="0" xfId="20" applyNumberForma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 horizontal="center"/>
      <protection/>
    </xf>
    <xf numFmtId="0" fontId="13" fillId="0" borderId="16" xfId="21" applyFont="1" applyFill="1" applyBorder="1" applyAlignment="1">
      <alignment horizontal="center"/>
      <protection/>
    </xf>
    <xf numFmtId="0" fontId="13" fillId="0" borderId="3" xfId="21" applyFont="1" applyFill="1" applyBorder="1" applyAlignment="1">
      <alignment horizontal="center"/>
      <protection/>
    </xf>
    <xf numFmtId="0" fontId="14" fillId="0" borderId="43" xfId="21" applyFont="1" applyFill="1" applyBorder="1" applyAlignment="1">
      <alignment horizontal="center"/>
      <protection/>
    </xf>
    <xf numFmtId="0" fontId="14" fillId="0" borderId="44" xfId="21" applyFont="1" applyFill="1" applyBorder="1" applyAlignment="1">
      <alignment horizontal="center"/>
      <protection/>
    </xf>
    <xf numFmtId="0" fontId="14" fillId="0" borderId="45" xfId="21" applyFont="1" applyFill="1" applyBorder="1" applyAlignment="1">
      <alignment horizontal="center"/>
      <protection/>
    </xf>
    <xf numFmtId="0" fontId="14" fillId="0" borderId="46" xfId="21" applyFont="1" applyFill="1" applyBorder="1" applyAlignment="1">
      <alignment horizontal="center"/>
      <protection/>
    </xf>
    <xf numFmtId="0" fontId="14" fillId="0" borderId="47" xfId="21" applyFont="1" applyFill="1" applyBorder="1" applyAlignment="1">
      <alignment horizontal="center"/>
      <protection/>
    </xf>
    <xf numFmtId="0" fontId="14" fillId="0" borderId="48" xfId="21" applyFont="1" applyFill="1" applyBorder="1" applyAlignment="1">
      <alignment horizontal="center"/>
      <protection/>
    </xf>
    <xf numFmtId="0" fontId="14" fillId="0" borderId="30" xfId="21" applyFont="1" applyFill="1" applyBorder="1" applyAlignment="1">
      <alignment horizontal="center"/>
      <protection/>
    </xf>
    <xf numFmtId="0" fontId="14" fillId="0" borderId="31" xfId="21" applyFont="1" applyFill="1" applyBorder="1" applyAlignment="1">
      <alignment horizontal="center"/>
      <protection/>
    </xf>
    <xf numFmtId="0" fontId="14" fillId="0" borderId="49" xfId="21" applyFont="1" applyFill="1" applyBorder="1" applyAlignment="1">
      <alignment horizontal="center"/>
      <protection/>
    </xf>
    <xf numFmtId="0" fontId="14" fillId="0" borderId="12" xfId="21" applyFont="1" applyBorder="1" applyAlignment="1">
      <alignment horizontal="center"/>
      <protection/>
    </xf>
    <xf numFmtId="0" fontId="13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3" fillId="0" borderId="50" xfId="21" applyFont="1" applyFill="1" applyBorder="1" applyAlignment="1">
      <alignment horizontal="center"/>
      <protection/>
    </xf>
    <xf numFmtId="0" fontId="13" fillId="0" borderId="51" xfId="21" applyFont="1" applyFill="1" applyBorder="1" applyAlignment="1">
      <alignment horizontal="center"/>
      <protection/>
    </xf>
    <xf numFmtId="0" fontId="15" fillId="0" borderId="52" xfId="21" applyFont="1" applyFill="1" applyBorder="1" applyAlignment="1">
      <alignment horizontal="center"/>
      <protection/>
    </xf>
    <xf numFmtId="0" fontId="15" fillId="0" borderId="53" xfId="21" applyFont="1" applyFill="1" applyBorder="1" applyAlignment="1">
      <alignment horizontal="center"/>
      <protection/>
    </xf>
    <xf numFmtId="0" fontId="16" fillId="0" borderId="54" xfId="21" applyFont="1" applyFill="1" applyBorder="1" applyAlignment="1">
      <alignment horizontal="center"/>
      <protection/>
    </xf>
    <xf numFmtId="0" fontId="15" fillId="0" borderId="55" xfId="21" applyFont="1" applyFill="1" applyBorder="1" applyAlignment="1">
      <alignment horizontal="center"/>
      <protection/>
    </xf>
    <xf numFmtId="0" fontId="15" fillId="0" borderId="56" xfId="21" applyFont="1" applyFill="1" applyBorder="1" applyAlignment="1">
      <alignment horizontal="center"/>
      <protection/>
    </xf>
    <xf numFmtId="0" fontId="16" fillId="0" borderId="57" xfId="21" applyFont="1" applyFill="1" applyBorder="1" applyAlignment="1">
      <alignment horizontal="center"/>
      <protection/>
    </xf>
    <xf numFmtId="0" fontId="13" fillId="0" borderId="12" xfId="21" applyFont="1" applyBorder="1" applyAlignment="1">
      <alignment horizontal="center"/>
      <protection/>
    </xf>
    <xf numFmtId="0" fontId="14" fillId="0" borderId="58" xfId="21" applyFont="1" applyFill="1" applyBorder="1" applyAlignment="1">
      <alignment/>
      <protection/>
    </xf>
    <xf numFmtId="0" fontId="13" fillId="0" borderId="59" xfId="21" applyFont="1" applyFill="1" applyBorder="1" applyAlignment="1">
      <alignment horizontal="center"/>
      <protection/>
    </xf>
    <xf numFmtId="0" fontId="13" fillId="0" borderId="60" xfId="21" applyFont="1" applyFill="1" applyBorder="1" applyAlignment="1">
      <alignment horizontal="center"/>
      <protection/>
    </xf>
    <xf numFmtId="0" fontId="14" fillId="0" borderId="61" xfId="21" applyFont="1" applyFill="1" applyBorder="1" applyAlignment="1">
      <alignment horizontal="center"/>
      <protection/>
    </xf>
    <xf numFmtId="0" fontId="14" fillId="0" borderId="62" xfId="21" applyFont="1" applyFill="1" applyBorder="1" applyAlignment="1">
      <alignment horizontal="center"/>
      <protection/>
    </xf>
    <xf numFmtId="0" fontId="14" fillId="0" borderId="63" xfId="21" applyFont="1" applyFill="1" applyBorder="1" applyAlignment="1">
      <alignment horizontal="center"/>
      <protection/>
    </xf>
    <xf numFmtId="0" fontId="14" fillId="0" borderId="64" xfId="21" applyFont="1" applyFill="1" applyBorder="1" applyAlignment="1">
      <alignment horizontal="center"/>
      <protection/>
    </xf>
    <xf numFmtId="4" fontId="14" fillId="0" borderId="65" xfId="21" applyNumberFormat="1" applyFont="1" applyFill="1" applyBorder="1" applyAlignment="1">
      <alignment horizontal="center"/>
      <protection/>
    </xf>
    <xf numFmtId="4" fontId="14" fillId="0" borderId="63" xfId="21" applyNumberFormat="1" applyFont="1" applyFill="1" applyBorder="1" applyAlignment="1">
      <alignment horizontal="center"/>
      <protection/>
    </xf>
    <xf numFmtId="4" fontId="14" fillId="0" borderId="61" xfId="21" applyNumberFormat="1" applyFont="1" applyFill="1" applyBorder="1" applyAlignment="1">
      <alignment horizontal="center"/>
      <protection/>
    </xf>
    <xf numFmtId="0" fontId="13" fillId="0" borderId="22" xfId="21" applyFont="1" applyFill="1" applyBorder="1" applyAlignment="1">
      <alignment/>
      <protection/>
    </xf>
    <xf numFmtId="0" fontId="13" fillId="0" borderId="66" xfId="21" applyFont="1" applyFill="1" applyBorder="1" applyAlignment="1">
      <alignment horizontal="center"/>
      <protection/>
    </xf>
    <xf numFmtId="0" fontId="13" fillId="0" borderId="67" xfId="21" applyFont="1" applyFill="1" applyBorder="1" applyAlignment="1">
      <alignment horizontal="center"/>
      <protection/>
    </xf>
    <xf numFmtId="0" fontId="13" fillId="0" borderId="11" xfId="21" applyFont="1" applyFill="1" applyBorder="1" applyAlignment="1">
      <alignment horizontal="center"/>
      <protection/>
    </xf>
    <xf numFmtId="0" fontId="13" fillId="0" borderId="68" xfId="21" applyFont="1" applyFill="1" applyBorder="1" applyAlignment="1">
      <alignment horizontal="center"/>
      <protection/>
    </xf>
    <xf numFmtId="0" fontId="13" fillId="0" borderId="69" xfId="21" applyFont="1" applyFill="1" applyBorder="1" applyAlignment="1">
      <alignment horizontal="center"/>
      <protection/>
    </xf>
    <xf numFmtId="4" fontId="13" fillId="0" borderId="65" xfId="21" applyNumberFormat="1" applyFont="1" applyFill="1" applyBorder="1" applyAlignment="1">
      <alignment horizontal="center"/>
      <protection/>
    </xf>
    <xf numFmtId="4" fontId="13" fillId="0" borderId="63" xfId="21" applyNumberFormat="1" applyFont="1" applyFill="1" applyBorder="1" applyAlignment="1">
      <alignment horizontal="center"/>
      <protection/>
    </xf>
    <xf numFmtId="4" fontId="13" fillId="0" borderId="64" xfId="21" applyNumberFormat="1" applyFont="1" applyFill="1" applyBorder="1" applyAlignment="1">
      <alignment horizontal="center"/>
      <protection/>
    </xf>
    <xf numFmtId="0" fontId="13" fillId="0" borderId="70" xfId="21" applyFont="1" applyFill="1" applyBorder="1" applyAlignment="1">
      <alignment/>
      <protection/>
    </xf>
    <xf numFmtId="0" fontId="13" fillId="0" borderId="71" xfId="21" applyFont="1" applyFill="1" applyBorder="1" applyAlignment="1">
      <alignment horizontal="center"/>
      <protection/>
    </xf>
    <xf numFmtId="0" fontId="13" fillId="0" borderId="72" xfId="21" applyFont="1" applyFill="1" applyBorder="1" applyAlignment="1">
      <alignment horizontal="center"/>
      <protection/>
    </xf>
    <xf numFmtId="0" fontId="13" fillId="0" borderId="73" xfId="21" applyFont="1" applyFill="1" applyBorder="1" applyAlignment="1">
      <alignment horizontal="center"/>
      <protection/>
    </xf>
    <xf numFmtId="0" fontId="14" fillId="0" borderId="74" xfId="21" applyFont="1" applyFill="1" applyBorder="1" applyAlignment="1">
      <alignment horizontal="center"/>
      <protection/>
    </xf>
    <xf numFmtId="0" fontId="13" fillId="0" borderId="75" xfId="21" applyFont="1" applyFill="1" applyBorder="1" applyAlignment="1">
      <alignment horizontal="center"/>
      <protection/>
    </xf>
    <xf numFmtId="4" fontId="13" fillId="0" borderId="75" xfId="21" applyNumberFormat="1" applyFont="1" applyFill="1" applyBorder="1" applyAlignment="1">
      <alignment horizontal="center"/>
      <protection/>
    </xf>
    <xf numFmtId="4" fontId="13" fillId="0" borderId="73" xfId="21" applyNumberFormat="1" applyFont="1" applyFill="1" applyBorder="1" applyAlignment="1">
      <alignment horizontal="center"/>
      <protection/>
    </xf>
    <xf numFmtId="4" fontId="13" fillId="0" borderId="74" xfId="21" applyNumberFormat="1" applyFont="1" applyFill="1" applyBorder="1" applyAlignment="1">
      <alignment horizontal="center"/>
      <protection/>
    </xf>
    <xf numFmtId="0" fontId="14" fillId="0" borderId="12" xfId="21" applyFont="1" applyFill="1" applyBorder="1" applyAlignment="1">
      <alignment/>
      <protection/>
    </xf>
    <xf numFmtId="0" fontId="13" fillId="0" borderId="52" xfId="21" applyFont="1" applyFill="1" applyBorder="1" applyAlignment="1">
      <alignment horizontal="center"/>
      <protection/>
    </xf>
    <xf numFmtId="0" fontId="13" fillId="0" borderId="56" xfId="21" applyFont="1" applyFill="1" applyBorder="1" applyAlignment="1">
      <alignment horizontal="center"/>
      <protection/>
    </xf>
    <xf numFmtId="0" fontId="14" fillId="0" borderId="57" xfId="21" applyFont="1" applyFill="1" applyBorder="1" applyAlignment="1">
      <alignment horizontal="center"/>
      <protection/>
    </xf>
    <xf numFmtId="0" fontId="13" fillId="0" borderId="76" xfId="21" applyFont="1" applyFill="1" applyBorder="1" applyAlignment="1">
      <alignment horizontal="center"/>
      <protection/>
    </xf>
    <xf numFmtId="4" fontId="13" fillId="0" borderId="76" xfId="21" applyNumberFormat="1" applyFont="1" applyFill="1" applyBorder="1" applyAlignment="1">
      <alignment horizontal="center"/>
      <protection/>
    </xf>
    <xf numFmtId="4" fontId="13" fillId="0" borderId="56" xfId="21" applyNumberFormat="1" applyFont="1" applyFill="1" applyBorder="1" applyAlignment="1">
      <alignment horizontal="center"/>
      <protection/>
    </xf>
    <xf numFmtId="4" fontId="13" fillId="0" borderId="57" xfId="21" applyNumberFormat="1" applyFont="1" applyFill="1" applyBorder="1" applyAlignment="1">
      <alignment horizontal="center"/>
      <protection/>
    </xf>
    <xf numFmtId="0" fontId="14" fillId="0" borderId="50" xfId="21" applyFont="1" applyFill="1" applyBorder="1" applyAlignment="1">
      <alignment/>
      <protection/>
    </xf>
    <xf numFmtId="0" fontId="13" fillId="0" borderId="77" xfId="21" applyFont="1" applyFill="1" applyBorder="1" applyAlignment="1">
      <alignment horizontal="center"/>
      <protection/>
    </xf>
    <xf numFmtId="0" fontId="13" fillId="0" borderId="78" xfId="21" applyFont="1" applyFill="1" applyBorder="1" applyAlignment="1">
      <alignment horizontal="center"/>
      <protection/>
    </xf>
    <xf numFmtId="0" fontId="13" fillId="0" borderId="79" xfId="21" applyFont="1" applyFill="1" applyBorder="1" applyAlignment="1">
      <alignment horizontal="center"/>
      <protection/>
    </xf>
    <xf numFmtId="0" fontId="13" fillId="0" borderId="80" xfId="21" applyFont="1" applyFill="1" applyBorder="1" applyAlignment="1">
      <alignment horizontal="center"/>
      <protection/>
    </xf>
    <xf numFmtId="0" fontId="13" fillId="0" borderId="61" xfId="21" applyFont="1" applyFill="1" applyBorder="1" applyAlignment="1">
      <alignment horizontal="center"/>
      <protection/>
    </xf>
    <xf numFmtId="0" fontId="13" fillId="0" borderId="81" xfId="21" applyFont="1" applyFill="1" applyBorder="1" applyAlignment="1">
      <alignment wrapText="1"/>
      <protection/>
    </xf>
    <xf numFmtId="0" fontId="13" fillId="0" borderId="71" xfId="21" applyFont="1" applyFill="1" applyBorder="1" applyAlignment="1">
      <alignment horizontal="center" wrapText="1"/>
      <protection/>
    </xf>
    <xf numFmtId="0" fontId="13" fillId="0" borderId="72" xfId="21" applyFont="1" applyFill="1" applyBorder="1" applyAlignment="1">
      <alignment horizontal="center" wrapText="1"/>
      <protection/>
    </xf>
    <xf numFmtId="0" fontId="13" fillId="0" borderId="73" xfId="21" applyFont="1" applyFill="1" applyBorder="1" applyAlignment="1">
      <alignment horizontal="center" wrapText="1"/>
      <protection/>
    </xf>
    <xf numFmtId="0" fontId="13" fillId="0" borderId="74" xfId="21" applyFont="1" applyFill="1" applyBorder="1" applyAlignment="1">
      <alignment horizontal="center" wrapText="1"/>
      <protection/>
    </xf>
    <xf numFmtId="0" fontId="13" fillId="0" borderId="82" xfId="21" applyFont="1" applyFill="1" applyBorder="1" applyAlignment="1">
      <alignment horizontal="center" wrapText="1"/>
      <protection/>
    </xf>
    <xf numFmtId="0" fontId="13" fillId="0" borderId="83" xfId="21" applyFont="1" applyFill="1" applyBorder="1" applyAlignment="1">
      <alignment horizontal="center"/>
      <protection/>
    </xf>
    <xf numFmtId="0" fontId="13" fillId="0" borderId="12" xfId="21" applyFont="1" applyBorder="1" applyAlignment="1">
      <alignment horizontal="center" wrapText="1"/>
      <protection/>
    </xf>
    <xf numFmtId="0" fontId="13" fillId="0" borderId="0" xfId="21" applyFont="1" applyBorder="1" applyAlignment="1">
      <alignment wrapText="1"/>
      <protection/>
    </xf>
    <xf numFmtId="0" fontId="0" fillId="0" borderId="0" xfId="21" applyAlignment="1">
      <alignment wrapText="1"/>
      <protection/>
    </xf>
    <xf numFmtId="0" fontId="13" fillId="0" borderId="84" xfId="21" applyFont="1" applyFill="1" applyBorder="1" applyAlignment="1">
      <alignment horizontal="center"/>
      <protection/>
    </xf>
    <xf numFmtId="3" fontId="13" fillId="0" borderId="77" xfId="21" applyNumberFormat="1" applyFont="1" applyFill="1" applyBorder="1" applyAlignment="1">
      <alignment horizontal="center"/>
      <protection/>
    </xf>
    <xf numFmtId="3" fontId="14" fillId="0" borderId="61" xfId="21" applyNumberFormat="1" applyFont="1" applyFill="1" applyBorder="1" applyAlignment="1">
      <alignment horizontal="center"/>
      <protection/>
    </xf>
    <xf numFmtId="3" fontId="13" fillId="0" borderId="11" xfId="21" applyNumberFormat="1" applyFont="1" applyFill="1" applyBorder="1" applyAlignment="1">
      <alignment horizontal="center"/>
      <protection/>
    </xf>
    <xf numFmtId="3" fontId="14" fillId="0" borderId="68" xfId="21" applyNumberFormat="1" applyFont="1" applyFill="1" applyBorder="1" applyAlignment="1">
      <alignment horizontal="center"/>
      <protection/>
    </xf>
    <xf numFmtId="4" fontId="13" fillId="0" borderId="61" xfId="21" applyNumberFormat="1" applyFont="1" applyFill="1" applyBorder="1" applyAlignment="1">
      <alignment horizontal="center"/>
      <protection/>
    </xf>
    <xf numFmtId="3" fontId="13" fillId="0" borderId="67" xfId="21" applyNumberFormat="1" applyFont="1" applyFill="1" applyBorder="1" applyAlignment="1">
      <alignment horizontal="center"/>
      <protection/>
    </xf>
    <xf numFmtId="3" fontId="13" fillId="0" borderId="13" xfId="21" applyNumberFormat="1" applyFont="1" applyFill="1" applyBorder="1" applyAlignment="1">
      <alignment horizontal="center"/>
      <protection/>
    </xf>
    <xf numFmtId="4" fontId="13" fillId="0" borderId="85" xfId="21" applyNumberFormat="1" applyFont="1" applyFill="1" applyBorder="1" applyAlignment="1">
      <alignment horizontal="center"/>
      <protection/>
    </xf>
    <xf numFmtId="4" fontId="13" fillId="0" borderId="86" xfId="21" applyNumberFormat="1" applyFont="1" applyFill="1" applyBorder="1" applyAlignment="1">
      <alignment horizontal="center"/>
      <protection/>
    </xf>
    <xf numFmtId="4" fontId="13" fillId="0" borderId="87" xfId="21" applyNumberFormat="1" applyFont="1" applyFill="1" applyBorder="1" applyAlignment="1">
      <alignment horizontal="center"/>
      <protection/>
    </xf>
    <xf numFmtId="3" fontId="13" fillId="0" borderId="78" xfId="21" applyNumberFormat="1" applyFont="1" applyFill="1" applyBorder="1" applyAlignment="1">
      <alignment horizontal="center"/>
      <protection/>
    </xf>
    <xf numFmtId="4" fontId="13" fillId="0" borderId="80" xfId="21" applyNumberFormat="1" applyFont="1" applyFill="1" applyBorder="1" applyAlignment="1">
      <alignment horizontal="center"/>
      <protection/>
    </xf>
    <xf numFmtId="4" fontId="13" fillId="0" borderId="88" xfId="21" applyNumberFormat="1" applyFont="1" applyFill="1" applyBorder="1" applyAlignment="1">
      <alignment horizontal="center"/>
      <protection/>
    </xf>
    <xf numFmtId="4" fontId="13" fillId="0" borderId="0" xfId="21" applyNumberFormat="1" applyFont="1" applyBorder="1">
      <alignment/>
      <protection/>
    </xf>
    <xf numFmtId="4" fontId="13" fillId="0" borderId="89" xfId="21" applyNumberFormat="1" applyFont="1" applyFill="1" applyBorder="1" applyAlignment="1">
      <alignment horizontal="center"/>
      <protection/>
    </xf>
    <xf numFmtId="4" fontId="13" fillId="0" borderId="90" xfId="21" applyNumberFormat="1" applyFont="1" applyFill="1" applyBorder="1" applyAlignment="1">
      <alignment horizontal="center"/>
      <protection/>
    </xf>
    <xf numFmtId="4" fontId="13" fillId="0" borderId="91" xfId="21" applyNumberFormat="1" applyFont="1" applyFill="1" applyBorder="1" applyAlignment="1">
      <alignment horizontal="center"/>
      <protection/>
    </xf>
    <xf numFmtId="0" fontId="13" fillId="0" borderId="92" xfId="21" applyFont="1" applyFill="1" applyBorder="1" applyAlignment="1">
      <alignment horizontal="center"/>
      <protection/>
    </xf>
    <xf numFmtId="4" fontId="13" fillId="0" borderId="78" xfId="21" applyNumberFormat="1" applyFont="1" applyFill="1" applyBorder="1" applyAlignment="1">
      <alignment horizontal="center"/>
      <protection/>
    </xf>
    <xf numFmtId="0" fontId="14" fillId="0" borderId="68" xfId="21" applyFont="1" applyFill="1" applyBorder="1" applyAlignment="1">
      <alignment horizontal="center"/>
      <protection/>
    </xf>
    <xf numFmtId="0" fontId="13" fillId="0" borderId="12" xfId="21" applyFont="1" applyFill="1" applyBorder="1" applyAlignment="1">
      <alignment horizontal="center"/>
      <protection/>
    </xf>
    <xf numFmtId="0" fontId="13" fillId="0" borderId="93" xfId="21" applyFont="1" applyFill="1" applyBorder="1" applyAlignment="1">
      <alignment horizontal="center"/>
      <protection/>
    </xf>
    <xf numFmtId="0" fontId="13" fillId="0" borderId="94" xfId="21" applyFont="1" applyFill="1" applyBorder="1" applyAlignment="1">
      <alignment horizontal="center"/>
      <protection/>
    </xf>
    <xf numFmtId="0" fontId="13" fillId="0" borderId="90" xfId="21" applyFont="1" applyFill="1" applyBorder="1" applyAlignment="1">
      <alignment horizontal="center"/>
      <protection/>
    </xf>
    <xf numFmtId="3" fontId="14" fillId="0" borderId="95" xfId="21" applyNumberFormat="1" applyFont="1" applyFill="1" applyBorder="1" applyAlignment="1">
      <alignment horizontal="center"/>
      <protection/>
    </xf>
    <xf numFmtId="0" fontId="13" fillId="0" borderId="89" xfId="21" applyFont="1" applyFill="1" applyBorder="1" applyAlignment="1">
      <alignment horizontal="center"/>
      <protection/>
    </xf>
    <xf numFmtId="4" fontId="14" fillId="0" borderId="95" xfId="21" applyNumberFormat="1" applyFont="1" applyFill="1" applyBorder="1" applyAlignment="1">
      <alignment horizontal="center"/>
      <protection/>
    </xf>
    <xf numFmtId="4" fontId="13" fillId="0" borderId="96" xfId="21" applyNumberFormat="1" applyFont="1" applyFill="1" applyBorder="1" applyAlignment="1">
      <alignment horizontal="center"/>
      <protection/>
    </xf>
    <xf numFmtId="4" fontId="13" fillId="0" borderId="97" xfId="21" applyNumberFormat="1" applyFont="1" applyFill="1" applyBorder="1" applyAlignment="1">
      <alignment horizontal="center"/>
      <protection/>
    </xf>
    <xf numFmtId="4" fontId="13" fillId="0" borderId="95" xfId="21" applyNumberFormat="1" applyFont="1" applyFill="1" applyBorder="1" applyAlignment="1">
      <alignment horizontal="center"/>
      <protection/>
    </xf>
    <xf numFmtId="0" fontId="13" fillId="0" borderId="22" xfId="21" applyFont="1" applyFill="1" applyBorder="1" applyAlignment="1">
      <alignment horizontal="center"/>
      <protection/>
    </xf>
    <xf numFmtId="4" fontId="13" fillId="0" borderId="69" xfId="21" applyNumberFormat="1" applyFont="1" applyFill="1" applyBorder="1" applyAlignment="1">
      <alignment horizontal="center"/>
      <protection/>
    </xf>
    <xf numFmtId="4" fontId="13" fillId="0" borderId="11" xfId="21" applyNumberFormat="1" applyFont="1" applyFill="1" applyBorder="1" applyAlignment="1">
      <alignment horizontal="center"/>
      <protection/>
    </xf>
    <xf numFmtId="4" fontId="13" fillId="0" borderId="68" xfId="21" applyNumberFormat="1" applyFont="1" applyFill="1" applyBorder="1" applyAlignment="1">
      <alignment horizontal="center"/>
      <protection/>
    </xf>
    <xf numFmtId="0" fontId="13" fillId="0" borderId="18" xfId="21" applyFont="1" applyFill="1" applyBorder="1" applyAlignment="1">
      <alignment/>
      <protection/>
    </xf>
    <xf numFmtId="0" fontId="13" fillId="0" borderId="7" xfId="21" applyFont="1" applyFill="1" applyBorder="1" applyAlignment="1">
      <alignment horizontal="center"/>
      <protection/>
    </xf>
    <xf numFmtId="3" fontId="13" fillId="0" borderId="98" xfId="21" applyNumberFormat="1" applyFont="1" applyFill="1" applyBorder="1" applyAlignment="1">
      <alignment horizontal="center"/>
      <protection/>
    </xf>
    <xf numFmtId="3" fontId="13" fillId="0" borderId="99" xfId="21" applyNumberFormat="1" applyFont="1" applyFill="1" applyBorder="1" applyAlignment="1">
      <alignment horizontal="center"/>
      <protection/>
    </xf>
    <xf numFmtId="3" fontId="14" fillId="0" borderId="83" xfId="21" applyNumberFormat="1" applyFont="1" applyFill="1" applyBorder="1" applyAlignment="1">
      <alignment horizontal="center"/>
      <protection/>
    </xf>
    <xf numFmtId="3" fontId="13" fillId="0" borderId="62" xfId="21" applyNumberFormat="1" applyFont="1" applyFill="1" applyBorder="1" applyAlignment="1">
      <alignment horizontal="center"/>
      <protection/>
    </xf>
    <xf numFmtId="3" fontId="13" fillId="0" borderId="63" xfId="21" applyNumberFormat="1" applyFont="1" applyFill="1" applyBorder="1" applyAlignment="1">
      <alignment horizontal="center"/>
      <protection/>
    </xf>
    <xf numFmtId="4" fontId="13" fillId="0" borderId="100" xfId="21" applyNumberFormat="1" applyFont="1" applyFill="1" applyBorder="1" applyAlignment="1">
      <alignment horizontal="center"/>
      <protection/>
    </xf>
    <xf numFmtId="4" fontId="13" fillId="0" borderId="99" xfId="21" applyNumberFormat="1" applyFont="1" applyFill="1" applyBorder="1" applyAlignment="1">
      <alignment horizontal="center"/>
      <protection/>
    </xf>
    <xf numFmtId="4" fontId="13" fillId="0" borderId="83" xfId="21" applyNumberFormat="1" applyFont="1" applyFill="1" applyBorder="1" applyAlignment="1">
      <alignment horizontal="center"/>
      <protection/>
    </xf>
    <xf numFmtId="0" fontId="14" fillId="0" borderId="101" xfId="21" applyFont="1" applyFill="1" applyBorder="1" applyAlignment="1">
      <alignment/>
      <protection/>
    </xf>
    <xf numFmtId="0" fontId="13" fillId="0" borderId="102" xfId="21" applyFont="1" applyFill="1" applyBorder="1" applyAlignment="1">
      <alignment horizontal="center"/>
      <protection/>
    </xf>
    <xf numFmtId="4" fontId="13" fillId="0" borderId="55" xfId="21" applyNumberFormat="1" applyFont="1" applyFill="1" applyBorder="1" applyAlignment="1">
      <alignment horizontal="center"/>
      <protection/>
    </xf>
    <xf numFmtId="4" fontId="14" fillId="0" borderId="57" xfId="21" applyNumberFormat="1" applyFont="1" applyFill="1" applyBorder="1" applyAlignment="1">
      <alignment horizontal="center"/>
      <protection/>
    </xf>
    <xf numFmtId="0" fontId="14" fillId="0" borderId="103" xfId="21" applyFont="1" applyFill="1" applyBorder="1" applyAlignment="1">
      <alignment/>
      <protection/>
    </xf>
    <xf numFmtId="0" fontId="13" fillId="0" borderId="104" xfId="21" applyFont="1" applyFill="1" applyBorder="1" applyAlignment="1">
      <alignment horizontal="center"/>
      <protection/>
    </xf>
    <xf numFmtId="0" fontId="13" fillId="0" borderId="105" xfId="21" applyFont="1" applyFill="1" applyBorder="1" applyAlignment="1">
      <alignment horizontal="center"/>
      <protection/>
    </xf>
    <xf numFmtId="0" fontId="13" fillId="0" borderId="106" xfId="21" applyFont="1" applyFill="1" applyBorder="1" applyAlignment="1">
      <alignment horizontal="center"/>
      <protection/>
    </xf>
    <xf numFmtId="0" fontId="14" fillId="0" borderId="107" xfId="21" applyFont="1" applyFill="1" applyBorder="1" applyAlignment="1">
      <alignment horizontal="center"/>
      <protection/>
    </xf>
    <xf numFmtId="0" fontId="13" fillId="0" borderId="108" xfId="21" applyFont="1" applyFill="1" applyBorder="1" applyAlignment="1">
      <alignment horizontal="center"/>
      <protection/>
    </xf>
    <xf numFmtId="4" fontId="13" fillId="0" borderId="108" xfId="21" applyNumberFormat="1" applyFont="1" applyFill="1" applyBorder="1" applyAlignment="1">
      <alignment horizontal="center"/>
      <protection/>
    </xf>
    <xf numFmtId="4" fontId="13" fillId="0" borderId="106" xfId="21" applyNumberFormat="1" applyFont="1" applyFill="1" applyBorder="1" applyAlignment="1">
      <alignment horizontal="center"/>
      <protection/>
    </xf>
    <xf numFmtId="4" fontId="13" fillId="0" borderId="107" xfId="21" applyNumberFormat="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/>
      <protection/>
    </xf>
    <xf numFmtId="0" fontId="0" fillId="0" borderId="0" xfId="21" applyFont="1" applyBorder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0" fillId="0" borderId="0" xfId="21" applyFont="1">
      <alignment/>
      <protection/>
    </xf>
    <xf numFmtId="166" fontId="17" fillId="0" borderId="109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3" fontId="17" fillId="0" borderId="10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110" xfId="0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112" xfId="0" applyFont="1" applyBorder="1" applyAlignment="1">
      <alignment/>
    </xf>
    <xf numFmtId="0" fontId="19" fillId="0" borderId="113" xfId="0" applyFont="1" applyBorder="1" applyAlignment="1">
      <alignment/>
    </xf>
    <xf numFmtId="0" fontId="19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69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0" xfId="0" applyFon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116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7" fillId="0" borderId="117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8" xfId="0" applyFont="1" applyBorder="1" applyAlignment="1">
      <alignment/>
    </xf>
    <xf numFmtId="0" fontId="7" fillId="0" borderId="119" xfId="0" applyFont="1" applyBorder="1" applyAlignment="1">
      <alignment/>
    </xf>
    <xf numFmtId="4" fontId="7" fillId="0" borderId="119" xfId="0" applyNumberFormat="1" applyFont="1" applyBorder="1" applyAlignment="1">
      <alignment/>
    </xf>
    <xf numFmtId="4" fontId="7" fillId="0" borderId="8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92" xfId="0" applyFont="1" applyBorder="1" applyAlignment="1">
      <alignment/>
    </xf>
    <xf numFmtId="4" fontId="8" fillId="0" borderId="120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4" fontId="0" fillId="0" borderId="8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0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5" xfId="0" applyFont="1" applyBorder="1" applyAlignment="1">
      <alignment/>
    </xf>
    <xf numFmtId="0" fontId="22" fillId="0" borderId="12" xfId="0" applyFont="1" applyBorder="1" applyAlignment="1">
      <alignment/>
    </xf>
    <xf numFmtId="0" fontId="17" fillId="0" borderId="91" xfId="0" applyFont="1" applyBorder="1" applyAlignment="1">
      <alignment/>
    </xf>
    <xf numFmtId="0" fontId="17" fillId="0" borderId="109" xfId="0" applyFont="1" applyBorder="1" applyAlignment="1">
      <alignment horizontal="center"/>
    </xf>
    <xf numFmtId="3" fontId="17" fillId="0" borderId="109" xfId="0" applyNumberFormat="1" applyFont="1" applyBorder="1" applyAlignment="1">
      <alignment/>
    </xf>
    <xf numFmtId="166" fontId="17" fillId="0" borderId="109" xfId="0" applyNumberFormat="1" applyFont="1" applyBorder="1" applyAlignment="1">
      <alignment/>
    </xf>
    <xf numFmtId="166" fontId="17" fillId="0" borderId="121" xfId="0" applyNumberFormat="1" applyFont="1" applyBorder="1" applyAlignment="1">
      <alignment horizontal="right"/>
    </xf>
    <xf numFmtId="166" fontId="17" fillId="0" borderId="91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12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23" xfId="0" applyFont="1" applyBorder="1" applyAlignment="1">
      <alignment/>
    </xf>
    <xf numFmtId="14" fontId="1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2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8" fillId="0" borderId="125" xfId="0" applyFont="1" applyBorder="1" applyAlignment="1">
      <alignment vertical="center"/>
    </xf>
    <xf numFmtId="0" fontId="27" fillId="0" borderId="88" xfId="0" applyFont="1" applyBorder="1" applyAlignment="1">
      <alignment vertical="center"/>
    </xf>
    <xf numFmtId="0" fontId="13" fillId="0" borderId="9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5" fillId="0" borderId="126" xfId="0" applyFont="1" applyBorder="1" applyAlignment="1">
      <alignment vertical="center"/>
    </xf>
    <xf numFmtId="0" fontId="15" fillId="0" borderId="127" xfId="0" applyFont="1" applyBorder="1" applyAlignment="1">
      <alignment vertical="center"/>
    </xf>
    <xf numFmtId="49" fontId="15" fillId="0" borderId="73" xfId="0" applyNumberFormat="1" applyFont="1" applyBorder="1" applyAlignment="1">
      <alignment vertical="center"/>
    </xf>
    <xf numFmtId="0" fontId="0" fillId="0" borderId="127" xfId="0" applyBorder="1" applyAlignment="1">
      <alignment vertical="center"/>
    </xf>
    <xf numFmtId="49" fontId="15" fillId="0" borderId="127" xfId="0" applyNumberFormat="1" applyFont="1" applyBorder="1" applyAlignment="1">
      <alignment vertical="center"/>
    </xf>
    <xf numFmtId="0" fontId="0" fillId="0" borderId="128" xfId="0" applyBorder="1" applyAlignment="1">
      <alignment vertical="center"/>
    </xf>
    <xf numFmtId="0" fontId="15" fillId="0" borderId="129" xfId="0" applyFont="1" applyBorder="1" applyAlignment="1">
      <alignment vertical="center"/>
    </xf>
    <xf numFmtId="49" fontId="15" fillId="0" borderId="12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26" fillId="0" borderId="19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2" borderId="27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7" fillId="2" borderId="97" xfId="0" applyFont="1" applyFill="1" applyBorder="1" applyAlignment="1">
      <alignment horizontal="centerContinuous" vertical="center"/>
    </xf>
    <xf numFmtId="0" fontId="32" fillId="2" borderId="130" xfId="0" applyFont="1" applyFill="1" applyBorder="1" applyAlignment="1">
      <alignment horizontal="centerContinuous" vertical="center"/>
    </xf>
    <xf numFmtId="0" fontId="33" fillId="2" borderId="131" xfId="0" applyFont="1" applyFill="1" applyBorder="1" applyAlignment="1">
      <alignment vertical="center"/>
    </xf>
    <xf numFmtId="0" fontId="26" fillId="2" borderId="129" xfId="0" applyFont="1" applyFill="1" applyBorder="1" applyAlignment="1">
      <alignment vertical="center"/>
    </xf>
    <xf numFmtId="0" fontId="13" fillId="2" borderId="129" xfId="0" applyFont="1" applyFill="1" applyBorder="1" applyAlignment="1">
      <alignment vertical="center"/>
    </xf>
    <xf numFmtId="0" fontId="31" fillId="2" borderId="27" xfId="0" applyFont="1" applyFill="1" applyBorder="1" applyAlignment="1">
      <alignment vertical="center"/>
    </xf>
    <xf numFmtId="0" fontId="15" fillId="2" borderId="132" xfId="0" applyFont="1" applyFill="1" applyBorder="1" applyAlignment="1">
      <alignment vertical="center"/>
    </xf>
    <xf numFmtId="0" fontId="13" fillId="2" borderId="112" xfId="0" applyFont="1" applyFill="1" applyBorder="1" applyAlignment="1">
      <alignment vertical="center"/>
    </xf>
    <xf numFmtId="0" fontId="31" fillId="2" borderId="112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vertical="center"/>
    </xf>
    <xf numFmtId="0" fontId="34" fillId="3" borderId="19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49" fontId="31" fillId="3" borderId="19" xfId="0" applyNumberFormat="1" applyFont="1" applyFill="1" applyBorder="1" applyAlignment="1">
      <alignment horizontal="right" vertical="center"/>
    </xf>
    <xf numFmtId="0" fontId="31" fillId="0" borderId="125" xfId="0" applyFont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49" fontId="31" fillId="0" borderId="88" xfId="0" applyNumberFormat="1" applyFont="1" applyBorder="1" applyAlignment="1">
      <alignment horizontal="right" vertical="center"/>
    </xf>
    <xf numFmtId="0" fontId="33" fillId="0" borderId="9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1" fillId="4" borderId="134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0" fontId="15" fillId="4" borderId="135" xfId="0" applyFont="1" applyFill="1" applyBorder="1" applyAlignment="1">
      <alignment vertical="center"/>
    </xf>
    <xf numFmtId="49" fontId="31" fillId="4" borderId="135" xfId="0" applyNumberFormat="1" applyFont="1" applyFill="1" applyBorder="1" applyAlignment="1">
      <alignment horizontal="right" vertical="center"/>
    </xf>
    <xf numFmtId="49" fontId="31" fillId="4" borderId="135" xfId="0" applyNumberFormat="1" applyFont="1" applyFill="1" applyBorder="1" applyAlignment="1">
      <alignment horizontal="left" vertical="center"/>
    </xf>
    <xf numFmtId="4" fontId="16" fillId="4" borderId="10" xfId="0" applyNumberFormat="1" applyFont="1" applyFill="1" applyBorder="1" applyAlignment="1">
      <alignment vertical="center"/>
    </xf>
    <xf numFmtId="4" fontId="16" fillId="4" borderId="13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1" fillId="0" borderId="134" xfId="0" applyFont="1" applyBorder="1" applyAlignment="1">
      <alignment vertical="center"/>
    </xf>
    <xf numFmtId="0" fontId="31" fillId="0" borderId="135" xfId="0" applyFont="1" applyBorder="1" applyAlignment="1">
      <alignment vertical="center"/>
    </xf>
    <xf numFmtId="0" fontId="31" fillId="0" borderId="135" xfId="0" applyFont="1" applyBorder="1" applyAlignment="1">
      <alignment horizontal="right" vertical="center"/>
    </xf>
    <xf numFmtId="4" fontId="31" fillId="0" borderId="62" xfId="0" applyNumberFormat="1" applyFont="1" applyBorder="1" applyAlignment="1">
      <alignment vertical="center"/>
    </xf>
    <xf numFmtId="4" fontId="31" fillId="0" borderId="137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31" fillId="0" borderId="32" xfId="0" applyFont="1" applyBorder="1" applyAlignment="1">
      <alignment vertical="center"/>
    </xf>
    <xf numFmtId="0" fontId="31" fillId="0" borderId="138" xfId="0" applyFont="1" applyBorder="1" applyAlignment="1">
      <alignment horizontal="left" vertical="center"/>
    </xf>
    <xf numFmtId="4" fontId="15" fillId="0" borderId="139" xfId="0" applyNumberFormat="1" applyFont="1" applyBorder="1" applyAlignment="1">
      <alignment vertical="center"/>
    </xf>
    <xf numFmtId="0" fontId="15" fillId="5" borderId="124" xfId="0" applyFont="1" applyFill="1" applyBorder="1" applyAlignment="1">
      <alignment vertical="center"/>
    </xf>
    <xf numFmtId="0" fontId="34" fillId="5" borderId="55" xfId="0" applyFont="1" applyFill="1" applyBorder="1" applyAlignment="1">
      <alignment vertical="center"/>
    </xf>
    <xf numFmtId="0" fontId="15" fillId="5" borderId="55" xfId="0" applyFont="1" applyFill="1" applyBorder="1" applyAlignment="1">
      <alignment vertical="center"/>
    </xf>
    <xf numFmtId="49" fontId="31" fillId="5" borderId="55" xfId="0" applyNumberFormat="1" applyFont="1" applyFill="1" applyBorder="1" applyAlignment="1">
      <alignment horizontal="right" vertical="center"/>
    </xf>
    <xf numFmtId="0" fontId="31" fillId="0" borderId="88" xfId="0" applyFont="1" applyBorder="1" applyAlignment="1">
      <alignment vertical="center"/>
    </xf>
    <xf numFmtId="0" fontId="31" fillId="0" borderId="80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126" xfId="0" applyFont="1" applyBorder="1" applyAlignment="1">
      <alignment vertical="center"/>
    </xf>
    <xf numFmtId="0" fontId="31" fillId="0" borderId="127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4" fontId="31" fillId="0" borderId="127" xfId="0" applyNumberFormat="1" applyFont="1" applyBorder="1" applyAlignment="1">
      <alignment horizontal="centerContinuous" vertical="center"/>
    </xf>
    <xf numFmtId="4" fontId="15" fillId="0" borderId="128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 vertical="center"/>
    </xf>
    <xf numFmtId="0" fontId="27" fillId="2" borderId="124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15" fillId="2" borderId="14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15" fillId="0" borderId="141" xfId="0" applyFont="1" applyBorder="1" applyAlignment="1">
      <alignment vertical="center"/>
    </xf>
    <xf numFmtId="0" fontId="16" fillId="0" borderId="88" xfId="0" applyFont="1" applyBorder="1" applyAlignment="1">
      <alignment horizontal="centerContinuous" vertical="center"/>
    </xf>
    <xf numFmtId="0" fontId="16" fillId="0" borderId="142" xfId="0" applyFont="1" applyBorder="1" applyAlignment="1">
      <alignment horizontal="centerContinuous" vertical="center"/>
    </xf>
    <xf numFmtId="0" fontId="15" fillId="0" borderId="88" xfId="0" applyFont="1" applyBorder="1" applyAlignment="1">
      <alignment horizontal="centerContinuous" vertical="center"/>
    </xf>
    <xf numFmtId="0" fontId="15" fillId="0" borderId="0" xfId="0" applyFont="1" applyFill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6" fillId="0" borderId="33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31" fillId="0" borderId="98" xfId="0" applyFont="1" applyBorder="1" applyAlignment="1">
      <alignment horizontal="centerContinuous" vertical="center"/>
    </xf>
    <xf numFmtId="0" fontId="31" fillId="0" borderId="100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Continuous" vertical="center"/>
    </xf>
    <xf numFmtId="0" fontId="33" fillId="0" borderId="6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Continuous" vertical="center"/>
    </xf>
    <xf numFmtId="0" fontId="31" fillId="0" borderId="100" xfId="0" applyFont="1" applyBorder="1" applyAlignment="1">
      <alignment vertical="center"/>
    </xf>
    <xf numFmtId="0" fontId="31" fillId="0" borderId="6" xfId="0" applyFont="1" applyBorder="1" applyAlignment="1">
      <alignment horizontal="centerContinuous" vertical="center"/>
    </xf>
    <xf numFmtId="1" fontId="33" fillId="0" borderId="77" xfId="0" applyNumberFormat="1" applyFont="1" applyBorder="1" applyAlignment="1">
      <alignment horizontal="center" vertical="center"/>
    </xf>
    <xf numFmtId="4" fontId="33" fillId="0" borderId="80" xfId="0" applyNumberFormat="1" applyFont="1" applyBorder="1" applyAlignment="1">
      <alignment vertical="center"/>
    </xf>
    <xf numFmtId="4" fontId="33" fillId="0" borderId="142" xfId="0" applyNumberFormat="1" applyFont="1" applyBorder="1" applyAlignment="1">
      <alignment vertical="center"/>
    </xf>
    <xf numFmtId="4" fontId="31" fillId="0" borderId="80" xfId="0" applyNumberFormat="1" applyFont="1" applyBorder="1" applyAlignment="1">
      <alignment vertical="center"/>
    </xf>
    <xf numFmtId="4" fontId="31" fillId="0" borderId="142" xfId="0" applyNumberFormat="1" applyFont="1" applyBorder="1" applyAlignment="1">
      <alignment vertical="center"/>
    </xf>
    <xf numFmtId="1" fontId="33" fillId="0" borderId="67" xfId="0" applyNumberFormat="1" applyFont="1" applyBorder="1" applyAlignment="1">
      <alignment horizontal="center" vertical="center"/>
    </xf>
    <xf numFmtId="4" fontId="33" fillId="0" borderId="65" xfId="0" applyNumberFormat="1" applyFont="1" applyBorder="1" applyAlignment="1">
      <alignment vertical="center"/>
    </xf>
    <xf numFmtId="4" fontId="33" fillId="0" borderId="143" xfId="0" applyNumberFormat="1" applyFont="1" applyBorder="1" applyAlignment="1">
      <alignment vertical="center"/>
    </xf>
    <xf numFmtId="4" fontId="31" fillId="0" borderId="65" xfId="0" applyNumberFormat="1" applyFont="1" applyBorder="1" applyAlignment="1">
      <alignment vertical="center"/>
    </xf>
    <xf numFmtId="4" fontId="31" fillId="0" borderId="143" xfId="0" applyNumberFormat="1" applyFont="1" applyBorder="1" applyAlignment="1">
      <alignment vertical="center"/>
    </xf>
    <xf numFmtId="1" fontId="33" fillId="0" borderId="144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" fontId="33" fillId="0" borderId="69" xfId="0" applyNumberFormat="1" applyFont="1" applyBorder="1" applyAlignment="1">
      <alignment vertical="center"/>
    </xf>
    <xf numFmtId="4" fontId="33" fillId="0" borderId="33" xfId="0" applyNumberFormat="1" applyFont="1" applyBorder="1" applyAlignment="1">
      <alignment vertical="center"/>
    </xf>
    <xf numFmtId="4" fontId="31" fillId="0" borderId="69" xfId="0" applyNumberFormat="1" applyFont="1" applyBorder="1" applyAlignment="1">
      <alignment vertical="center"/>
    </xf>
    <xf numFmtId="4" fontId="31" fillId="0" borderId="33" xfId="0" applyNumberFormat="1" applyFont="1" applyBorder="1" applyAlignment="1">
      <alignment vertical="center"/>
    </xf>
    <xf numFmtId="0" fontId="31" fillId="0" borderId="119" xfId="0" applyFont="1" applyBorder="1" applyAlignment="1">
      <alignment vertical="center"/>
    </xf>
    <xf numFmtId="4" fontId="33" fillId="0" borderId="145" xfId="0" applyNumberFormat="1" applyFont="1" applyBorder="1" applyAlignment="1">
      <alignment vertical="center"/>
    </xf>
    <xf numFmtId="4" fontId="33" fillId="0" borderId="146" xfId="0" applyNumberFormat="1" applyFont="1" applyBorder="1" applyAlignment="1">
      <alignment vertical="center"/>
    </xf>
    <xf numFmtId="4" fontId="31" fillId="0" borderId="145" xfId="0" applyNumberFormat="1" applyFont="1" applyBorder="1" applyAlignment="1">
      <alignment vertical="center"/>
    </xf>
    <xf numFmtId="4" fontId="31" fillId="0" borderId="146" xfId="0" applyNumberFormat="1" applyFont="1" applyBorder="1" applyAlignment="1">
      <alignment vertical="center"/>
    </xf>
    <xf numFmtId="1" fontId="33" fillId="6" borderId="144" xfId="0" applyNumberFormat="1" applyFont="1" applyFill="1" applyBorder="1" applyAlignment="1">
      <alignment horizontal="center" vertical="center"/>
    </xf>
    <xf numFmtId="0" fontId="31" fillId="6" borderId="119" xfId="0" applyFont="1" applyFill="1" applyBorder="1" applyAlignment="1">
      <alignment vertical="center"/>
    </xf>
    <xf numFmtId="4" fontId="33" fillId="6" borderId="145" xfId="0" applyNumberFormat="1" applyFont="1" applyFill="1" applyBorder="1" applyAlignment="1">
      <alignment vertical="center"/>
    </xf>
    <xf numFmtId="4" fontId="33" fillId="6" borderId="146" xfId="0" applyNumberFormat="1" applyFont="1" applyFill="1" applyBorder="1" applyAlignment="1">
      <alignment vertical="center"/>
    </xf>
    <xf numFmtId="4" fontId="31" fillId="7" borderId="145" xfId="0" applyNumberFormat="1" applyFont="1" applyFill="1" applyBorder="1" applyAlignment="1">
      <alignment vertical="center"/>
    </xf>
    <xf numFmtId="4" fontId="31" fillId="7" borderId="146" xfId="0" applyNumberFormat="1" applyFont="1" applyFill="1" applyBorder="1" applyAlignment="1">
      <alignment vertical="center"/>
    </xf>
    <xf numFmtId="1" fontId="33" fillId="4" borderId="147" xfId="0" applyNumberFormat="1" applyFont="1" applyFill="1" applyBorder="1" applyAlignment="1">
      <alignment vertical="center"/>
    </xf>
    <xf numFmtId="0" fontId="31" fillId="4" borderId="148" xfId="0" applyFont="1" applyFill="1" applyBorder="1" applyAlignment="1">
      <alignment vertical="center"/>
    </xf>
    <xf numFmtId="4" fontId="33" fillId="4" borderId="148" xfId="0" applyNumberFormat="1" applyFont="1" applyFill="1" applyBorder="1" applyAlignment="1">
      <alignment vertical="center"/>
    </xf>
    <xf numFmtId="4" fontId="33" fillId="4" borderId="149" xfId="0" applyNumberFormat="1" applyFont="1" applyFill="1" applyBorder="1" applyAlignment="1">
      <alignment vertical="center"/>
    </xf>
    <xf numFmtId="0" fontId="31" fillId="0" borderId="147" xfId="0" applyFont="1" applyFill="1" applyBorder="1" applyAlignment="1">
      <alignment vertical="center"/>
    </xf>
    <xf numFmtId="4" fontId="31" fillId="0" borderId="148" xfId="0" applyNumberFormat="1" applyFont="1" applyFill="1" applyBorder="1" applyAlignment="1">
      <alignment vertical="center"/>
    </xf>
    <xf numFmtId="4" fontId="31" fillId="0" borderId="149" xfId="0" applyNumberFormat="1" applyFont="1" applyFill="1" applyBorder="1" applyAlignment="1">
      <alignment vertical="center"/>
    </xf>
    <xf numFmtId="1" fontId="33" fillId="2" borderId="124" xfId="0" applyNumberFormat="1" applyFont="1" applyFill="1" applyBorder="1" applyAlignment="1">
      <alignment vertical="center"/>
    </xf>
    <xf numFmtId="0" fontId="31" fillId="2" borderId="76" xfId="0" applyFont="1" applyFill="1" applyBorder="1" applyAlignment="1">
      <alignment vertical="center"/>
    </xf>
    <xf numFmtId="0" fontId="31" fillId="2" borderId="124" xfId="0" applyFont="1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1" fontId="33" fillId="8" borderId="77" xfId="0" applyNumberFormat="1" applyFont="1" applyFill="1" applyBorder="1" applyAlignment="1">
      <alignment horizontal="center" vertical="center"/>
    </xf>
    <xf numFmtId="0" fontId="31" fillId="8" borderId="80" xfId="0" applyFont="1" applyFill="1" applyBorder="1" applyAlignment="1">
      <alignment vertical="center"/>
    </xf>
    <xf numFmtId="4" fontId="33" fillId="8" borderId="80" xfId="0" applyNumberFormat="1" applyFont="1" applyFill="1" applyBorder="1" applyAlignment="1">
      <alignment vertical="center"/>
    </xf>
    <xf numFmtId="4" fontId="33" fillId="8" borderId="142" xfId="0" applyNumberFormat="1" applyFont="1" applyFill="1" applyBorder="1" applyAlignment="1">
      <alignment vertical="center"/>
    </xf>
    <xf numFmtId="4" fontId="31" fillId="9" borderId="80" xfId="0" applyNumberFormat="1" applyFont="1" applyFill="1" applyBorder="1" applyAlignment="1">
      <alignment vertical="center"/>
    </xf>
    <xf numFmtId="4" fontId="31" fillId="9" borderId="142" xfId="0" applyNumberFormat="1" applyFont="1" applyFill="1" applyBorder="1" applyAlignment="1">
      <alignment vertical="center"/>
    </xf>
    <xf numFmtId="0" fontId="31" fillId="0" borderId="145" xfId="0" applyFont="1" applyBorder="1" applyAlignment="1">
      <alignment vertical="center"/>
    </xf>
    <xf numFmtId="0" fontId="31" fillId="0" borderId="150" xfId="0" applyFont="1" applyBorder="1" applyAlignment="1">
      <alignment vertical="center"/>
    </xf>
    <xf numFmtId="1" fontId="33" fillId="0" borderId="55" xfId="0" applyNumberFormat="1" applyFont="1" applyFill="1" applyBorder="1" applyAlignment="1">
      <alignment vertical="center"/>
    </xf>
    <xf numFmtId="0" fontId="31" fillId="0" borderId="55" xfId="0" applyFont="1" applyFill="1" applyBorder="1" applyAlignment="1">
      <alignment vertical="center"/>
    </xf>
    <xf numFmtId="4" fontId="33" fillId="0" borderId="5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4" fontId="31" fillId="0" borderId="55" xfId="0" applyNumberFormat="1" applyFont="1" applyFill="1" applyBorder="1" applyAlignment="1">
      <alignment horizontal="center" vertical="center"/>
    </xf>
    <xf numFmtId="1" fontId="33" fillId="4" borderId="124" xfId="0" applyNumberFormat="1" applyFont="1" applyFill="1" applyBorder="1" applyAlignment="1">
      <alignment vertical="center"/>
    </xf>
    <xf numFmtId="0" fontId="31" fillId="4" borderId="76" xfId="0" applyFont="1" applyFill="1" applyBorder="1" applyAlignment="1">
      <alignment vertical="center"/>
    </xf>
    <xf numFmtId="4" fontId="33" fillId="4" borderId="76" xfId="0" applyNumberFormat="1" applyFont="1" applyFill="1" applyBorder="1" applyAlignment="1">
      <alignment vertical="center"/>
    </xf>
    <xf numFmtId="4" fontId="33" fillId="4" borderId="140" xfId="0" applyNumberFormat="1" applyFont="1" applyFill="1" applyBorder="1" applyAlignment="1">
      <alignment vertical="center"/>
    </xf>
    <xf numFmtId="0" fontId="31" fillId="0" borderId="124" xfId="0" applyFont="1" applyFill="1" applyBorder="1" applyAlignment="1">
      <alignment vertical="center"/>
    </xf>
    <xf numFmtId="4" fontId="31" fillId="0" borderId="76" xfId="0" applyNumberFormat="1" applyFont="1" applyFill="1" applyBorder="1" applyAlignment="1">
      <alignment vertical="center"/>
    </xf>
    <xf numFmtId="4" fontId="31" fillId="0" borderId="140" xfId="0" applyNumberFormat="1" applyFont="1" applyFill="1" applyBorder="1" applyAlignment="1">
      <alignment vertical="center"/>
    </xf>
    <xf numFmtId="1" fontId="33" fillId="3" borderId="124" xfId="0" applyNumberFormat="1" applyFont="1" applyFill="1" applyBorder="1" applyAlignment="1">
      <alignment vertical="center"/>
    </xf>
    <xf numFmtId="0" fontId="31" fillId="3" borderId="76" xfId="0" applyFont="1" applyFill="1" applyBorder="1" applyAlignment="1">
      <alignment vertical="center"/>
    </xf>
    <xf numFmtId="0" fontId="31" fillId="5" borderId="124" xfId="0" applyFont="1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1" fillId="0" borderId="131" xfId="0" applyFont="1" applyBorder="1" applyAlignment="1">
      <alignment vertical="center"/>
    </xf>
    <xf numFmtId="0" fontId="13" fillId="0" borderId="129" xfId="0" applyFont="1" applyBorder="1" applyAlignment="1">
      <alignment vertical="center"/>
    </xf>
    <xf numFmtId="0" fontId="13" fillId="0" borderId="130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0" borderId="27" xfId="0" applyFont="1" applyBorder="1" applyAlignment="1">
      <alignment vertical="center"/>
    </xf>
    <xf numFmtId="0" fontId="31" fillId="0" borderId="85" xfId="0" applyFont="1" applyBorder="1" applyAlignment="1">
      <alignment vertical="center"/>
    </xf>
    <xf numFmtId="0" fontId="13" fillId="0" borderId="14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19" xfId="0" applyFont="1" applyBorder="1" applyAlignment="1">
      <alignment horizontal="right" vertical="center"/>
    </xf>
    <xf numFmtId="0" fontId="33" fillId="2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4" fontId="31" fillId="0" borderId="138" xfId="0" applyNumberFormat="1" applyFont="1" applyBorder="1" applyAlignment="1">
      <alignment vertical="center"/>
    </xf>
    <xf numFmtId="4" fontId="15" fillId="5" borderId="56" xfId="0" applyNumberFormat="1" applyFont="1" applyFill="1" applyBorder="1" applyAlignment="1">
      <alignment horizontal="centerContinuous" vertical="center"/>
    </xf>
    <xf numFmtId="4" fontId="11" fillId="5" borderId="140" xfId="0" applyNumberFormat="1" applyFont="1" applyFill="1" applyBorder="1" applyAlignment="1">
      <alignment horizontal="centerContinuous" vertical="center"/>
    </xf>
    <xf numFmtId="4" fontId="31" fillId="0" borderId="78" xfId="0" applyNumberFormat="1" applyFont="1" applyBorder="1" applyAlignment="1">
      <alignment horizontal="centerContinuous" vertical="center"/>
    </xf>
    <xf numFmtId="4" fontId="0" fillId="0" borderId="142" xfId="0" applyNumberFormat="1" applyBorder="1" applyAlignment="1">
      <alignment horizontal="centerContinuous" vertical="center"/>
    </xf>
    <xf numFmtId="4" fontId="31" fillId="0" borderId="11" xfId="0" applyNumberFormat="1" applyFont="1" applyBorder="1" applyAlignment="1">
      <alignment horizontal="centerContinuous" vertical="center"/>
    </xf>
    <xf numFmtId="4" fontId="0" fillId="0" borderId="33" xfId="0" applyNumberFormat="1" applyBorder="1" applyAlignment="1">
      <alignment horizontal="centerContinuous" vertical="center"/>
    </xf>
    <xf numFmtId="4" fontId="31" fillId="0" borderId="73" xfId="0" applyNumberFormat="1" applyFont="1" applyBorder="1" applyAlignment="1">
      <alignment horizontal="centerContinuous" vertical="center"/>
    </xf>
    <xf numFmtId="4" fontId="0" fillId="0" borderId="128" xfId="0" applyNumberForma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31" fillId="0" borderId="94" xfId="0" applyFont="1" applyBorder="1" applyAlignment="1">
      <alignment horizontal="centerContinuous" vertical="center"/>
    </xf>
    <xf numFmtId="0" fontId="31" fillId="0" borderId="89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0" fontId="31" fillId="0" borderId="89" xfId="0" applyFont="1" applyBorder="1" applyAlignment="1">
      <alignment horizontal="centerContinuous" vertical="center"/>
    </xf>
    <xf numFmtId="0" fontId="31" fillId="0" borderId="89" xfId="0" applyFont="1" applyBorder="1" applyAlignment="1">
      <alignment vertical="center"/>
    </xf>
    <xf numFmtId="0" fontId="31" fillId="0" borderId="28" xfId="0" applyFont="1" applyBorder="1" applyAlignment="1">
      <alignment horizontal="centerContinuous" vertical="center"/>
    </xf>
    <xf numFmtId="1" fontId="33" fillId="6" borderId="151" xfId="0" applyNumberFormat="1" applyFont="1" applyFill="1" applyBorder="1" applyAlignment="1">
      <alignment horizontal="center" vertical="center"/>
    </xf>
    <xf numFmtId="0" fontId="31" fillId="6" borderId="114" xfId="0" applyFont="1" applyFill="1" applyBorder="1" applyAlignment="1">
      <alignment vertical="center"/>
    </xf>
    <xf numFmtId="4" fontId="33" fillId="6" borderId="114" xfId="0" applyNumberFormat="1" applyFont="1" applyFill="1" applyBorder="1" applyAlignment="1">
      <alignment vertical="center"/>
    </xf>
    <xf numFmtId="4" fontId="33" fillId="6" borderId="113" xfId="0" applyNumberFormat="1" applyFont="1" applyFill="1" applyBorder="1" applyAlignment="1">
      <alignment vertical="center"/>
    </xf>
    <xf numFmtId="4" fontId="31" fillId="7" borderId="114" xfId="0" applyNumberFormat="1" applyFont="1" applyFill="1" applyBorder="1" applyAlignment="1">
      <alignment vertical="center"/>
    </xf>
    <xf numFmtId="4" fontId="31" fillId="7" borderId="113" xfId="0" applyNumberFormat="1" applyFont="1" applyFill="1" applyBorder="1" applyAlignment="1">
      <alignment vertical="center"/>
    </xf>
    <xf numFmtId="1" fontId="33" fillId="2" borderId="147" xfId="0" applyNumberFormat="1" applyFont="1" applyFill="1" applyBorder="1" applyAlignment="1">
      <alignment vertical="center"/>
    </xf>
    <xf numFmtId="0" fontId="31" fillId="2" borderId="152" xfId="0" applyFont="1" applyFill="1" applyBorder="1" applyAlignment="1">
      <alignment vertical="center"/>
    </xf>
    <xf numFmtId="0" fontId="0" fillId="2" borderId="152" xfId="0" applyFill="1" applyBorder="1" applyAlignment="1">
      <alignment vertical="center"/>
    </xf>
    <xf numFmtId="1" fontId="33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4" fontId="33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" fontId="31" fillId="0" borderId="19" xfId="0" applyNumberFormat="1" applyFont="1" applyFill="1" applyBorder="1" applyAlignment="1">
      <alignment vertical="center"/>
    </xf>
    <xf numFmtId="0" fontId="33" fillId="0" borderId="6" xfId="0" applyFont="1" applyBorder="1" applyAlignment="1">
      <alignment horizontal="centerContinuous" vertical="center"/>
    </xf>
    <xf numFmtId="4" fontId="33" fillId="0" borderId="89" xfId="0" applyNumberFormat="1" applyFont="1" applyBorder="1" applyAlignment="1">
      <alignment vertical="center"/>
    </xf>
    <xf numFmtId="4" fontId="33" fillId="0" borderId="28" xfId="0" applyNumberFormat="1" applyFont="1" applyBorder="1" applyAlignment="1">
      <alignment vertical="center"/>
    </xf>
    <xf numFmtId="4" fontId="31" fillId="0" borderId="89" xfId="0" applyNumberFormat="1" applyFont="1" applyBorder="1" applyAlignment="1">
      <alignment vertical="center"/>
    </xf>
    <xf numFmtId="4" fontId="31" fillId="0" borderId="28" xfId="0" applyNumberFormat="1" applyFont="1" applyBorder="1" applyAlignment="1">
      <alignment vertical="center"/>
    </xf>
    <xf numFmtId="0" fontId="31" fillId="4" borderId="152" xfId="0" applyFont="1" applyFill="1" applyBorder="1" applyAlignment="1">
      <alignment vertical="center"/>
    </xf>
    <xf numFmtId="4" fontId="33" fillId="4" borderId="153" xfId="0" applyNumberFormat="1" applyFont="1" applyFill="1" applyBorder="1" applyAlignment="1">
      <alignment vertical="center"/>
    </xf>
    <xf numFmtId="4" fontId="33" fillId="4" borderId="154" xfId="0" applyNumberFormat="1" applyFont="1" applyFill="1" applyBorder="1" applyAlignment="1">
      <alignment vertical="center"/>
    </xf>
    <xf numFmtId="0" fontId="0" fillId="0" borderId="152" xfId="0" applyFill="1" applyBorder="1" applyAlignment="1">
      <alignment vertical="center"/>
    </xf>
    <xf numFmtId="4" fontId="31" fillId="0" borderId="153" xfId="0" applyNumberFormat="1" applyFont="1" applyFill="1" applyBorder="1" applyAlignment="1">
      <alignment vertical="center"/>
    </xf>
    <xf numFmtId="4" fontId="31" fillId="0" borderId="154" xfId="0" applyNumberFormat="1" applyFont="1" applyFill="1" applyBorder="1" applyAlignment="1">
      <alignment vertical="center"/>
    </xf>
    <xf numFmtId="0" fontId="31" fillId="2" borderId="55" xfId="0" applyFont="1" applyFill="1" applyBorder="1" applyAlignment="1">
      <alignment vertical="center"/>
    </xf>
    <xf numFmtId="0" fontId="31" fillId="2" borderId="8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1" fontId="33" fillId="0" borderId="129" xfId="0" applyNumberFormat="1" applyFont="1" applyFill="1" applyBorder="1" applyAlignment="1">
      <alignment vertical="center"/>
    </xf>
    <xf numFmtId="0" fontId="31" fillId="0" borderId="129" xfId="0" applyFont="1" applyFill="1" applyBorder="1" applyAlignment="1">
      <alignment vertical="center"/>
    </xf>
    <xf numFmtId="4" fontId="33" fillId="0" borderId="129" xfId="0" applyNumberFormat="1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31" fillId="0" borderId="129" xfId="0" applyNumberFormat="1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vertical="center"/>
    </xf>
    <xf numFmtId="4" fontId="33" fillId="4" borderId="155" xfId="0" applyNumberFormat="1" applyFont="1" applyFill="1" applyBorder="1" applyAlignment="1">
      <alignment vertical="center"/>
    </xf>
    <xf numFmtId="4" fontId="33" fillId="4" borderId="53" xfId="0" applyNumberFormat="1" applyFont="1" applyFill="1" applyBorder="1" applyAlignment="1">
      <alignment vertical="center"/>
    </xf>
    <xf numFmtId="4" fontId="31" fillId="0" borderId="155" xfId="0" applyNumberFormat="1" applyFont="1" applyFill="1" applyBorder="1" applyAlignment="1">
      <alignment vertical="center"/>
    </xf>
    <xf numFmtId="4" fontId="31" fillId="0" borderId="53" xfId="0" applyNumberFormat="1" applyFont="1" applyFill="1" applyBorder="1" applyAlignment="1">
      <alignment vertical="center"/>
    </xf>
    <xf numFmtId="0" fontId="31" fillId="3" borderId="55" xfId="0" applyFont="1" applyFill="1" applyBorder="1" applyAlignment="1">
      <alignment vertical="center"/>
    </xf>
    <xf numFmtId="0" fontId="31" fillId="5" borderId="55" xfId="0" applyFont="1" applyFill="1" applyBorder="1" applyAlignment="1">
      <alignment vertical="center"/>
    </xf>
    <xf numFmtId="1" fontId="31" fillId="0" borderId="129" xfId="0" applyNumberFormat="1" applyFont="1" applyBorder="1" applyAlignment="1">
      <alignment vertical="center"/>
    </xf>
    <xf numFmtId="0" fontId="31" fillId="0" borderId="129" xfId="0" applyFont="1" applyBorder="1" applyAlignment="1">
      <alignment vertical="center"/>
    </xf>
    <xf numFmtId="4" fontId="33" fillId="0" borderId="129" xfId="0" applyNumberFormat="1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4" fontId="31" fillId="0" borderId="129" xfId="0" applyNumberFormat="1" applyFont="1" applyBorder="1" applyAlignment="1">
      <alignment vertical="center"/>
    </xf>
    <xf numFmtId="4" fontId="0" fillId="0" borderId="130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15" fillId="0" borderId="28" xfId="0" applyFont="1" applyBorder="1" applyAlignment="1">
      <alignment horizontal="right" vertical="center"/>
    </xf>
    <xf numFmtId="0" fontId="27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4" fontId="13" fillId="0" borderId="28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0" xfId="0" applyFont="1" applyAlignment="1">
      <alignment vertical="center"/>
    </xf>
    <xf numFmtId="4" fontId="40" fillId="0" borderId="130" xfId="0" applyNumberFormat="1" applyFont="1" applyBorder="1" applyAlignment="1">
      <alignment vertical="center"/>
    </xf>
    <xf numFmtId="4" fontId="40" fillId="0" borderId="28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8" xfId="0" applyFont="1" applyBorder="1" applyAlignment="1">
      <alignment horizontal="right" vertical="center"/>
    </xf>
    <xf numFmtId="0" fontId="31" fillId="0" borderId="2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134" xfId="0" applyFont="1" applyFill="1" applyBorder="1" applyAlignment="1">
      <alignment vertical="center"/>
    </xf>
    <xf numFmtId="0" fontId="31" fillId="0" borderId="135" xfId="0" applyFont="1" applyFill="1" applyBorder="1" applyAlignment="1">
      <alignment vertical="center"/>
    </xf>
    <xf numFmtId="0" fontId="31" fillId="0" borderId="143" xfId="0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Continuous"/>
    </xf>
    <xf numFmtId="0" fontId="4" fillId="3" borderId="129" xfId="0" applyFont="1" applyFill="1" applyBorder="1" applyAlignment="1">
      <alignment horizontal="centerContinuous"/>
    </xf>
    <xf numFmtId="0" fontId="5" fillId="3" borderId="129" xfId="0" applyFont="1" applyFill="1" applyBorder="1" applyAlignment="1">
      <alignment horizontal="centerContinuous"/>
    </xf>
    <xf numFmtId="0" fontId="11" fillId="3" borderId="130" xfId="0" applyFont="1" applyFill="1" applyBorder="1" applyAlignment="1">
      <alignment horizontal="centerContinuous"/>
    </xf>
    <xf numFmtId="0" fontId="0" fillId="3" borderId="8" xfId="0" applyFill="1" applyBorder="1" applyAlignment="1">
      <alignment/>
    </xf>
    <xf numFmtId="0" fontId="0" fillId="3" borderId="19" xfId="0" applyFill="1" applyBorder="1" applyAlignment="1">
      <alignment/>
    </xf>
    <xf numFmtId="0" fontId="43" fillId="3" borderId="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129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0" fillId="0" borderId="19" xfId="0" applyFill="1" applyBorder="1" applyAlignment="1">
      <alignment/>
    </xf>
    <xf numFmtId="0" fontId="43" fillId="0" borderId="28" xfId="0" applyFont="1" applyFill="1" applyBorder="1" applyAlignment="1">
      <alignment/>
    </xf>
    <xf numFmtId="0" fontId="0" fillId="0" borderId="131" xfId="0" applyBorder="1" applyAlignment="1">
      <alignment/>
    </xf>
    <xf numFmtId="0" fontId="0" fillId="0" borderId="129" xfId="0" applyBorder="1" applyAlignment="1">
      <alignment/>
    </xf>
    <xf numFmtId="0" fontId="10" fillId="0" borderId="129" xfId="0" applyFont="1" applyBorder="1" applyAlignment="1">
      <alignment/>
    </xf>
    <xf numFmtId="0" fontId="10" fillId="0" borderId="13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50" xfId="0" applyBorder="1" applyAlignment="1">
      <alignment/>
    </xf>
    <xf numFmtId="0" fontId="0" fillId="0" borderId="85" xfId="0" applyBorder="1" applyAlignment="1">
      <alignment/>
    </xf>
    <xf numFmtId="0" fontId="0" fillId="0" borderId="85" xfId="0" applyFont="1" applyBorder="1" applyAlignment="1">
      <alignment/>
    </xf>
    <xf numFmtId="0" fontId="0" fillId="0" borderId="146" xfId="0" applyFont="1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5" xfId="0" applyBorder="1" applyAlignment="1">
      <alignment/>
    </xf>
    <xf numFmtId="0" fontId="0" fillId="0" borderId="6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86" xfId="0" applyBorder="1" applyAlignment="1">
      <alignment/>
    </xf>
    <xf numFmtId="3" fontId="0" fillId="0" borderId="85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6" xfId="0" applyBorder="1" applyAlignment="1">
      <alignment/>
    </xf>
    <xf numFmtId="0" fontId="0" fillId="0" borderId="1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76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140" xfId="0" applyBorder="1" applyAlignment="1">
      <alignment/>
    </xf>
    <xf numFmtId="0" fontId="0" fillId="0" borderId="0" xfId="0" applyBorder="1" applyAlignment="1">
      <alignment horizontal="left"/>
    </xf>
    <xf numFmtId="0" fontId="1" fillId="3" borderId="125" xfId="0" applyFont="1" applyFill="1" applyBorder="1" applyAlignment="1">
      <alignment/>
    </xf>
    <xf numFmtId="0" fontId="1" fillId="3" borderId="88" xfId="0" applyFont="1" applyFill="1" applyBorder="1" applyAlignment="1">
      <alignment/>
    </xf>
    <xf numFmtId="0" fontId="0" fillId="3" borderId="88" xfId="0" applyFill="1" applyBorder="1" applyAlignment="1">
      <alignment/>
    </xf>
    <xf numFmtId="0" fontId="45" fillId="3" borderId="142" xfId="0" applyFont="1" applyFill="1" applyBorder="1" applyAlignment="1">
      <alignment horizontal="right"/>
    </xf>
    <xf numFmtId="0" fontId="1" fillId="0" borderId="86" xfId="0" applyFont="1" applyFill="1" applyBorder="1" applyAlignment="1">
      <alignment horizontal="center"/>
    </xf>
    <xf numFmtId="0" fontId="0" fillId="0" borderId="86" xfId="0" applyBorder="1" applyAlignment="1">
      <alignment horizontal="centerContinuous"/>
    </xf>
    <xf numFmtId="0" fontId="1" fillId="0" borderId="119" xfId="0" applyFont="1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156" xfId="0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49" fontId="0" fillId="0" borderId="90" xfId="0" applyNumberFormat="1" applyFill="1" applyBorder="1" applyAlignment="1">
      <alignment horizontal="centerContinuous"/>
    </xf>
    <xf numFmtId="0" fontId="1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37" xfId="0" applyFill="1" applyBorder="1" applyAlignment="1">
      <alignment horizontal="center"/>
    </xf>
    <xf numFmtId="49" fontId="1" fillId="0" borderId="99" xfId="0" applyNumberFormat="1" applyFont="1" applyFill="1" applyBorder="1" applyAlignment="1">
      <alignment horizontal="center"/>
    </xf>
    <xf numFmtId="14" fontId="0" fillId="0" borderId="99" xfId="0" applyNumberFormat="1" applyFill="1" applyBorder="1" applyAlignment="1">
      <alignment horizontal="centerContinuous"/>
    </xf>
    <xf numFmtId="0" fontId="1" fillId="0" borderId="73" xfId="0" applyFont="1" applyFill="1" applyBorder="1" applyAlignment="1">
      <alignment/>
    </xf>
    <xf numFmtId="0" fontId="1" fillId="0" borderId="127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0" fillId="0" borderId="157" xfId="0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0" fillId="0" borderId="89" xfId="0" applyBorder="1" applyAlignment="1">
      <alignment horizontal="left"/>
    </xf>
    <xf numFmtId="4" fontId="46" fillId="3" borderId="97" xfId="0" applyNumberFormat="1" applyFont="1" applyFill="1" applyBorder="1" applyAlignment="1">
      <alignment/>
    </xf>
    <xf numFmtId="4" fontId="46" fillId="3" borderId="120" xfId="0" applyNumberFormat="1" applyFont="1" applyFill="1" applyBorder="1" applyAlignment="1">
      <alignment/>
    </xf>
    <xf numFmtId="4" fontId="46" fillId="3" borderId="97" xfId="0" applyNumberFormat="1" applyFont="1" applyFill="1" applyBorder="1" applyAlignment="1">
      <alignment/>
    </xf>
    <xf numFmtId="4" fontId="46" fillId="3" borderId="130" xfId="0" applyNumberFormat="1" applyFont="1" applyFill="1" applyBorder="1" applyAlignment="1">
      <alignment/>
    </xf>
    <xf numFmtId="4" fontId="47" fillId="3" borderId="99" xfId="0" applyNumberFormat="1" applyFont="1" applyFill="1" applyBorder="1" applyAlignment="1">
      <alignment/>
    </xf>
    <xf numFmtId="0" fontId="47" fillId="3" borderId="138" xfId="0" applyFont="1" applyFill="1" applyBorder="1" applyAlignment="1">
      <alignment/>
    </xf>
    <xf numFmtId="4" fontId="47" fillId="3" borderId="100" xfId="0" applyNumberFormat="1" applyFont="1" applyFill="1" applyBorder="1" applyAlignment="1">
      <alignment/>
    </xf>
    <xf numFmtId="4" fontId="47" fillId="3" borderId="138" xfId="0" applyNumberFormat="1" applyFont="1" applyFill="1" applyBorder="1" applyAlignment="1">
      <alignment/>
    </xf>
    <xf numFmtId="4" fontId="47" fillId="3" borderId="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9" xfId="0" applyFont="1" applyFill="1" applyBorder="1" applyAlignment="1">
      <alignment horizontal="right"/>
    </xf>
    <xf numFmtId="4" fontId="43" fillId="4" borderId="92" xfId="0" applyNumberFormat="1" applyFont="1" applyFill="1" applyBorder="1" applyAlignment="1">
      <alignment/>
    </xf>
    <xf numFmtId="4" fontId="43" fillId="4" borderId="120" xfId="0" applyNumberFormat="1" applyFont="1" applyFill="1" applyBorder="1" applyAlignment="1">
      <alignment/>
    </xf>
    <xf numFmtId="4" fontId="43" fillId="0" borderId="89" xfId="0" applyNumberFormat="1" applyFont="1" applyFill="1" applyBorder="1" applyAlignment="1">
      <alignment/>
    </xf>
    <xf numFmtId="4" fontId="43" fillId="0" borderId="121" xfId="0" applyNumberFormat="1" applyFont="1" applyFill="1" applyBorder="1" applyAlignment="1">
      <alignment/>
    </xf>
    <xf numFmtId="4" fontId="43" fillId="4" borderId="121" xfId="0" applyNumberFormat="1" applyFont="1" applyFill="1" applyBorder="1" applyAlignment="1">
      <alignment/>
    </xf>
    <xf numFmtId="4" fontId="43" fillId="4" borderId="90" xfId="0" applyNumberFormat="1" applyFont="1" applyFill="1" applyBorder="1" applyAlignment="1">
      <alignment/>
    </xf>
    <xf numFmtId="4" fontId="43" fillId="4" borderId="13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43" fillId="4" borderId="10" xfId="0" applyNumberFormat="1" applyFont="1" applyFill="1" applyBorder="1" applyAlignment="1">
      <alignment/>
    </xf>
    <xf numFmtId="4" fontId="43" fillId="0" borderId="69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3" fillId="4" borderId="10" xfId="0" applyNumberFormat="1" applyFont="1" applyFill="1" applyBorder="1" applyAlignment="1">
      <alignment/>
    </xf>
    <xf numFmtId="4" fontId="43" fillId="4" borderId="11" xfId="0" applyNumberFormat="1" applyFont="1" applyFill="1" applyBorder="1" applyAlignment="1">
      <alignment/>
    </xf>
    <xf numFmtId="4" fontId="43" fillId="4" borderId="136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89" xfId="0" applyFill="1" applyBorder="1" applyAlignment="1">
      <alignment horizontal="right"/>
    </xf>
    <xf numFmtId="4" fontId="43" fillId="4" borderId="119" xfId="0" applyNumberFormat="1" applyFont="1" applyFill="1" applyBorder="1" applyAlignment="1">
      <alignment/>
    </xf>
    <xf numFmtId="4" fontId="43" fillId="0" borderId="145" xfId="0" applyNumberFormat="1" applyFont="1" applyFill="1" applyBorder="1" applyAlignment="1">
      <alignment/>
    </xf>
    <xf numFmtId="4" fontId="43" fillId="0" borderId="119" xfId="0" applyNumberFormat="1" applyFont="1" applyFill="1" applyBorder="1" applyAlignment="1">
      <alignment/>
    </xf>
    <xf numFmtId="4" fontId="43" fillId="4" borderId="119" xfId="0" applyNumberFormat="1" applyFont="1" applyFill="1" applyBorder="1" applyAlignment="1">
      <alignment/>
    </xf>
    <xf numFmtId="4" fontId="43" fillId="4" borderId="86" xfId="0" applyNumberFormat="1" applyFont="1" applyFill="1" applyBorder="1" applyAlignment="1">
      <alignment/>
    </xf>
    <xf numFmtId="4" fontId="43" fillId="4" borderId="156" xfId="0" applyNumberFormat="1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65" xfId="0" applyFill="1" applyBorder="1" applyAlignment="1">
      <alignment/>
    </xf>
    <xf numFmtId="4" fontId="13" fillId="0" borderId="63" xfId="0" applyNumberFormat="1" applyFont="1" applyFill="1" applyBorder="1" applyAlignment="1">
      <alignment/>
    </xf>
    <xf numFmtId="4" fontId="13" fillId="0" borderId="62" xfId="0" applyNumberFormat="1" applyFont="1" applyFill="1" applyBorder="1" applyAlignment="1">
      <alignment/>
    </xf>
    <xf numFmtId="4" fontId="13" fillId="0" borderId="65" xfId="0" applyNumberFormat="1" applyFont="1" applyFill="1" applyBorder="1" applyAlignment="1">
      <alignment/>
    </xf>
    <xf numFmtId="4" fontId="13" fillId="0" borderId="62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137" xfId="0" applyFont="1" applyFill="1" applyBorder="1" applyAlignment="1">
      <alignment/>
    </xf>
    <xf numFmtId="49" fontId="2" fillId="0" borderId="150" xfId="0" applyNumberFormat="1" applyFont="1" applyFill="1" applyBorder="1" applyAlignment="1">
      <alignment horizontal="left"/>
    </xf>
    <xf numFmtId="0" fontId="2" fillId="0" borderId="85" xfId="0" applyFont="1" applyFill="1" applyBorder="1" applyAlignment="1">
      <alignment horizontal="right"/>
    </xf>
    <xf numFmtId="4" fontId="48" fillId="0" borderId="85" xfId="0" applyNumberFormat="1" applyFont="1" applyFill="1" applyBorder="1" applyAlignment="1">
      <alignment/>
    </xf>
    <xf numFmtId="0" fontId="48" fillId="0" borderId="85" xfId="0" applyFont="1" applyFill="1" applyBorder="1" applyAlignment="1">
      <alignment/>
    </xf>
    <xf numFmtId="4" fontId="48" fillId="0" borderId="146" xfId="0" applyNumberFormat="1" applyFont="1" applyFill="1" applyBorder="1" applyAlignment="1">
      <alignment/>
    </xf>
    <xf numFmtId="49" fontId="0" fillId="0" borderId="27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9" xfId="0" applyFont="1" applyFill="1" applyBorder="1" applyAlignment="1">
      <alignment horizontal="left"/>
    </xf>
    <xf numFmtId="0" fontId="0" fillId="0" borderId="11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15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1" xfId="0" applyFont="1" applyFill="1" applyBorder="1" applyAlignment="1">
      <alignment horizontal="left" wrapText="1"/>
    </xf>
    <xf numFmtId="4" fontId="46" fillId="3" borderId="120" xfId="0" applyNumberFormat="1" applyFont="1" applyFill="1" applyBorder="1" applyAlignment="1">
      <alignment horizontal="right" wrapText="1"/>
    </xf>
    <xf numFmtId="4" fontId="46" fillId="3" borderId="158" xfId="0" applyNumberFormat="1" applyFont="1" applyFill="1" applyBorder="1" applyAlignment="1">
      <alignment horizontal="right" wrapText="1"/>
    </xf>
    <xf numFmtId="0" fontId="0" fillId="0" borderId="121" xfId="0" applyFill="1" applyBorder="1" applyAlignment="1">
      <alignment horizontal="left"/>
    </xf>
    <xf numFmtId="0" fontId="43" fillId="3" borderId="138" xfId="0" applyFont="1" applyFill="1" applyBorder="1" applyAlignment="1">
      <alignment horizontal="left"/>
    </xf>
    <xf numFmtId="4" fontId="43" fillId="3" borderId="138" xfId="0" applyNumberFormat="1" applyFont="1" applyFill="1" applyBorder="1" applyAlignment="1">
      <alignment/>
    </xf>
    <xf numFmtId="4" fontId="43" fillId="3" borderId="99" xfId="0" applyNumberFormat="1" applyFont="1" applyFill="1" applyBorder="1" applyAlignment="1">
      <alignment/>
    </xf>
    <xf numFmtId="4" fontId="43" fillId="3" borderId="139" xfId="0" applyNumberFormat="1" applyFont="1" applyFill="1" applyBorder="1" applyAlignment="1">
      <alignment/>
    </xf>
    <xf numFmtId="0" fontId="0" fillId="0" borderId="121" xfId="0" applyFont="1" applyFill="1" applyBorder="1" applyAlignment="1">
      <alignment horizontal="right"/>
    </xf>
    <xf numFmtId="4" fontId="43" fillId="0" borderId="121" xfId="0" applyNumberFormat="1" applyFont="1" applyFill="1" applyBorder="1" applyAlignment="1">
      <alignment/>
    </xf>
    <xf numFmtId="4" fontId="43" fillId="0" borderId="62" xfId="0" applyNumberFormat="1" applyFont="1" applyFill="1" applyBorder="1" applyAlignment="1">
      <alignment/>
    </xf>
    <xf numFmtId="4" fontId="43" fillId="0" borderId="63" xfId="0" applyNumberFormat="1" applyFont="1" applyFill="1" applyBorder="1" applyAlignment="1">
      <alignment/>
    </xf>
    <xf numFmtId="4" fontId="43" fillId="0" borderId="137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89" xfId="0" applyBorder="1" applyAlignment="1">
      <alignment/>
    </xf>
    <xf numFmtId="4" fontId="43" fillId="0" borderId="10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" fontId="43" fillId="0" borderId="136" xfId="0" applyNumberFormat="1" applyFont="1" applyFill="1" applyBorder="1" applyAlignment="1">
      <alignment/>
    </xf>
    <xf numFmtId="4" fontId="43" fillId="0" borderId="27" xfId="0" applyNumberFormat="1" applyFont="1" applyBorder="1" applyAlignment="1">
      <alignment/>
    </xf>
    <xf numFmtId="0" fontId="0" fillId="0" borderId="121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28" xfId="0" applyFill="1" applyBorder="1" applyAlignment="1">
      <alignment/>
    </xf>
    <xf numFmtId="0" fontId="1" fillId="3" borderId="124" xfId="0" applyFont="1" applyFill="1" applyBorder="1" applyAlignment="1">
      <alignment horizontal="left"/>
    </xf>
    <xf numFmtId="0" fontId="1" fillId="3" borderId="55" xfId="0" applyFont="1" applyFill="1" applyBorder="1" applyAlignment="1">
      <alignment horizontal="left"/>
    </xf>
    <xf numFmtId="0" fontId="0" fillId="3" borderId="55" xfId="0" applyFill="1" applyBorder="1" applyAlignment="1">
      <alignment/>
    </xf>
    <xf numFmtId="0" fontId="0" fillId="3" borderId="14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8" xfId="0" applyFont="1" applyBorder="1" applyAlignment="1">
      <alignment/>
    </xf>
    <xf numFmtId="0" fontId="0" fillId="0" borderId="146" xfId="0" applyBorder="1" applyAlignment="1">
      <alignment/>
    </xf>
    <xf numFmtId="0" fontId="43" fillId="0" borderId="0" xfId="0" applyFont="1" applyAlignment="1">
      <alignment/>
    </xf>
    <xf numFmtId="14" fontId="31" fillId="0" borderId="0" xfId="0" applyNumberFormat="1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right" vertical="center"/>
    </xf>
    <xf numFmtId="0" fontId="3" fillId="0" borderId="34" xfId="20" applyFont="1" applyBorder="1" applyAlignment="1">
      <alignment horizontal="center"/>
      <protection/>
    </xf>
    <xf numFmtId="0" fontId="0" fillId="0" borderId="159" xfId="20" applyBorder="1" applyAlignment="1">
      <alignment horizontal="center"/>
      <protection/>
    </xf>
    <xf numFmtId="0" fontId="0" fillId="0" borderId="32" xfId="20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0" fillId="0" borderId="34" xfId="20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0" fontId="3" fillId="0" borderId="33" xfId="20" applyFont="1" applyBorder="1" applyAlignment="1">
      <alignment horizontal="center"/>
      <protection/>
    </xf>
    <xf numFmtId="0" fontId="1" fillId="0" borderId="160" xfId="20" applyFont="1" applyBorder="1" applyAlignment="1">
      <alignment horizontal="center"/>
      <protection/>
    </xf>
    <xf numFmtId="0" fontId="1" fillId="0" borderId="39" xfId="20" applyFont="1" applyBorder="1" applyAlignment="1">
      <alignment horizontal="center"/>
      <protection/>
    </xf>
    <xf numFmtId="0" fontId="1" fillId="0" borderId="161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0" fontId="1" fillId="0" borderId="28" xfId="20" applyFont="1" applyBorder="1" applyAlignment="1">
      <alignment horizontal="center"/>
      <protection/>
    </xf>
    <xf numFmtId="0" fontId="1" fillId="0" borderId="110" xfId="20" applyFont="1" applyBorder="1" applyAlignment="1">
      <alignment horizontal="center"/>
      <protection/>
    </xf>
    <xf numFmtId="0" fontId="1" fillId="0" borderId="27" xfId="20" applyFont="1" applyFill="1" applyBorder="1" applyAlignment="1">
      <alignment horizontal="center"/>
      <protection/>
    </xf>
    <xf numFmtId="0" fontId="1" fillId="0" borderId="29" xfId="20" applyFont="1" applyFill="1" applyBorder="1" applyAlignment="1">
      <alignment horizontal="center"/>
      <protection/>
    </xf>
    <xf numFmtId="0" fontId="1" fillId="0" borderId="40" xfId="20" applyFont="1" applyBorder="1" applyAlignment="1">
      <alignment horizontal="center"/>
      <protection/>
    </xf>
    <xf numFmtId="0" fontId="1" fillId="0" borderId="41" xfId="20" applyFont="1" applyBorder="1" applyAlignment="1">
      <alignment horizontal="center"/>
      <protection/>
    </xf>
    <xf numFmtId="0" fontId="1" fillId="0" borderId="42" xfId="20" applyFont="1" applyBorder="1" applyAlignment="1">
      <alignment horizontal="center"/>
      <protection/>
    </xf>
    <xf numFmtId="0" fontId="3" fillId="0" borderId="125" xfId="20" applyFont="1" applyBorder="1" applyAlignment="1">
      <alignment horizontal="center"/>
      <protection/>
    </xf>
    <xf numFmtId="0" fontId="3" fillId="0" borderId="142" xfId="20" applyFont="1" applyBorder="1" applyAlignment="1">
      <alignment horizontal="center"/>
      <protection/>
    </xf>
    <xf numFmtId="0" fontId="3" fillId="0" borderId="162" xfId="20" applyFont="1" applyBorder="1" applyAlignment="1">
      <alignment horizontal="center"/>
      <protection/>
    </xf>
    <xf numFmtId="0" fontId="1" fillId="0" borderId="43" xfId="20" applyFont="1" applyBorder="1" applyAlignment="1">
      <alignment horizontal="center"/>
      <protection/>
    </xf>
    <xf numFmtId="0" fontId="1" fillId="0" borderId="163" xfId="20" applyFont="1" applyBorder="1" applyAlignment="1">
      <alignment horizontal="center"/>
      <protection/>
    </xf>
    <xf numFmtId="0" fontId="0" fillId="0" borderId="164" xfId="20" applyBorder="1" applyAlignment="1">
      <alignment horizontal="center"/>
      <protection/>
    </xf>
    <xf numFmtId="0" fontId="0" fillId="0" borderId="165" xfId="20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1" fillId="0" borderId="32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4" fontId="33" fillId="3" borderId="56" xfId="0" applyNumberFormat="1" applyFont="1" applyFill="1" applyBorder="1" applyAlignment="1">
      <alignment horizontal="center" vertical="center"/>
    </xf>
    <xf numFmtId="0" fontId="0" fillId="3" borderId="140" xfId="0" applyFill="1" applyBorder="1" applyAlignment="1">
      <alignment horizontal="center" vertical="center"/>
    </xf>
    <xf numFmtId="4" fontId="31" fillId="5" borderId="56" xfId="0" applyNumberFormat="1" applyFont="1" applyFill="1" applyBorder="1" applyAlignment="1">
      <alignment horizontal="center" vertical="center"/>
    </xf>
    <xf numFmtId="0" fontId="0" fillId="5" borderId="140" xfId="0" applyFont="1" applyFill="1" applyBorder="1" applyAlignment="1">
      <alignment horizontal="center" vertical="center"/>
    </xf>
    <xf numFmtId="4" fontId="33" fillId="2" borderId="56" xfId="0" applyNumberFormat="1" applyFont="1" applyFill="1" applyBorder="1" applyAlignment="1">
      <alignment horizontal="center" vertical="center"/>
    </xf>
    <xf numFmtId="0" fontId="0" fillId="2" borderId="140" xfId="0" applyFill="1" applyBorder="1" applyAlignment="1">
      <alignment horizontal="center" vertical="center"/>
    </xf>
    <xf numFmtId="0" fontId="31" fillId="0" borderId="124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0" fillId="0" borderId="69" xfId="0" applyBorder="1" applyAlignment="1">
      <alignment vertical="center"/>
    </xf>
    <xf numFmtId="4" fontId="31" fillId="2" borderId="56" xfId="0" applyNumberFormat="1" applyFont="1" applyFill="1" applyBorder="1" applyAlignment="1">
      <alignment horizontal="center" vertical="center"/>
    </xf>
    <xf numFmtId="0" fontId="16" fillId="0" borderId="150" xfId="0" applyFont="1" applyBorder="1" applyAlignment="1">
      <alignment vertical="center"/>
    </xf>
    <xf numFmtId="0" fontId="16" fillId="0" borderId="145" xfId="0" applyFont="1" applyBorder="1" applyAlignment="1">
      <alignment vertical="center"/>
    </xf>
    <xf numFmtId="0" fontId="31" fillId="9" borderId="125" xfId="0" applyFont="1" applyFill="1" applyBorder="1" applyAlignment="1">
      <alignment vertical="center"/>
    </xf>
    <xf numFmtId="0" fontId="0" fillId="9" borderId="80" xfId="0" applyFill="1" applyBorder="1" applyAlignment="1">
      <alignment vertical="center"/>
    </xf>
    <xf numFmtId="0" fontId="31" fillId="0" borderId="147" xfId="0" applyFont="1" applyFill="1" applyBorder="1" applyAlignment="1">
      <alignment vertical="center"/>
    </xf>
    <xf numFmtId="0" fontId="0" fillId="0" borderId="148" xfId="0" applyFill="1" applyBorder="1" applyAlignment="1">
      <alignment vertical="center"/>
    </xf>
    <xf numFmtId="0" fontId="31" fillId="0" borderId="150" xfId="0" applyFont="1" applyBorder="1" applyAlignment="1">
      <alignment vertical="center"/>
    </xf>
    <xf numFmtId="0" fontId="0" fillId="0" borderId="145" xfId="0" applyBorder="1" applyAlignment="1">
      <alignment vertical="center"/>
    </xf>
    <xf numFmtId="0" fontId="31" fillId="0" borderId="14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140" xfId="0" applyFont="1" applyBorder="1" applyAlignment="1">
      <alignment vertical="center"/>
    </xf>
    <xf numFmtId="0" fontId="26" fillId="0" borderId="78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142" xfId="0" applyFont="1" applyBorder="1" applyAlignment="1">
      <alignment horizontal="left" vertical="center"/>
    </xf>
    <xf numFmtId="0" fontId="26" fillId="0" borderId="9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4" fontId="15" fillId="2" borderId="166" xfId="0" applyNumberFormat="1" applyFont="1" applyFill="1" applyBorder="1" applyAlignment="1">
      <alignment horizontal="center" vertical="center"/>
    </xf>
    <xf numFmtId="4" fontId="11" fillId="2" borderId="113" xfId="0" applyNumberFormat="1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 wrapText="1"/>
    </xf>
    <xf numFmtId="0" fontId="11" fillId="2" borderId="130" xfId="0" applyFont="1" applyFill="1" applyBorder="1" applyAlignment="1">
      <alignment horizontal="center" vertical="center" wrapText="1"/>
    </xf>
    <xf numFmtId="0" fontId="11" fillId="2" borderId="9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9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6" fillId="3" borderId="167" xfId="0" applyNumberFormat="1" applyFont="1" applyFill="1" applyBorder="1" applyAlignment="1">
      <alignment horizontal="center" vertical="center"/>
    </xf>
    <xf numFmtId="4" fontId="10" fillId="3" borderId="149" xfId="0" applyNumberFormat="1" applyFont="1" applyFill="1" applyBorder="1" applyAlignment="1">
      <alignment horizontal="center" vertical="center"/>
    </xf>
    <xf numFmtId="4" fontId="15" fillId="5" borderId="56" xfId="0" applyNumberFormat="1" applyFont="1" applyFill="1" applyBorder="1" applyAlignment="1">
      <alignment horizontal="center" vertical="center"/>
    </xf>
    <xf numFmtId="4" fontId="11" fillId="5" borderId="140" xfId="0" applyNumberFormat="1" applyFont="1" applyFill="1" applyBorder="1" applyAlignment="1">
      <alignment horizontal="center" vertical="center"/>
    </xf>
    <xf numFmtId="4" fontId="31" fillId="0" borderId="78" xfId="0" applyNumberFormat="1" applyFont="1" applyBorder="1" applyAlignment="1">
      <alignment horizontal="center" vertical="center"/>
    </xf>
    <xf numFmtId="4" fontId="0" fillId="0" borderId="142" xfId="0" applyNumberFormat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125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31" fillId="7" borderId="150" xfId="0" applyFont="1" applyFill="1" applyBorder="1" applyAlignment="1">
      <alignment vertical="center"/>
    </xf>
    <xf numFmtId="0" fontId="0" fillId="7" borderId="145" xfId="0" applyFill="1" applyBorder="1" applyAlignment="1">
      <alignment vertical="center"/>
    </xf>
    <xf numFmtId="0" fontId="1" fillId="3" borderId="140" xfId="0" applyFont="1" applyFill="1" applyBorder="1" applyAlignment="1">
      <alignment horizontal="center" vertical="center"/>
    </xf>
    <xf numFmtId="0" fontId="0" fillId="5" borderId="140" xfId="0" applyFill="1" applyBorder="1" applyAlignment="1">
      <alignment horizontal="center" vertical="center"/>
    </xf>
    <xf numFmtId="0" fontId="0" fillId="2" borderId="140" xfId="0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4" fontId="33" fillId="2" borderId="167" xfId="0" applyNumberFormat="1" applyFont="1" applyFill="1" applyBorder="1" applyAlignment="1">
      <alignment horizontal="center" vertical="center"/>
    </xf>
    <xf numFmtId="0" fontId="1" fillId="2" borderId="149" xfId="0" applyFont="1" applyFill="1" applyBorder="1" applyAlignment="1">
      <alignment horizontal="center" vertical="center"/>
    </xf>
    <xf numFmtId="4" fontId="31" fillId="2" borderId="167" xfId="0" applyNumberFormat="1" applyFont="1" applyFill="1" applyBorder="1" applyAlignment="1">
      <alignment horizontal="center" vertical="center"/>
    </xf>
    <xf numFmtId="0" fontId="0" fillId="2" borderId="149" xfId="0" applyFill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11" fillId="2" borderId="113" xfId="0" applyFont="1" applyFill="1" applyBorder="1" applyAlignment="1">
      <alignment horizontal="center" vertical="center"/>
    </xf>
    <xf numFmtId="0" fontId="27" fillId="2" borderId="97" xfId="0" applyFont="1" applyFill="1" applyBorder="1" applyAlignment="1">
      <alignment horizontal="center" vertical="center" wrapText="1"/>
    </xf>
    <xf numFmtId="0" fontId="32" fillId="2" borderId="130" xfId="0" applyFont="1" applyFill="1" applyBorder="1" applyAlignment="1">
      <alignment horizontal="center" vertical="center" wrapText="1"/>
    </xf>
    <xf numFmtId="0" fontId="0" fillId="0" borderId="9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1" fillId="7" borderId="132" xfId="0" applyFont="1" applyFill="1" applyBorder="1" applyAlignment="1">
      <alignment vertical="center"/>
    </xf>
    <xf numFmtId="0" fontId="0" fillId="7" borderId="114" xfId="0" applyFill="1" applyBorder="1" applyAlignment="1">
      <alignment vertical="center"/>
    </xf>
    <xf numFmtId="4" fontId="43" fillId="0" borderId="27" xfId="0" applyNumberFormat="1" applyFont="1" applyBorder="1" applyAlignment="1">
      <alignment/>
    </xf>
    <xf numFmtId="0" fontId="0" fillId="0" borderId="89" xfId="0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ozpočet 2003 - návrh" xfId="20"/>
    <cellStyle name="normální_Tab. k rozb.hosp.PO za 1. pololetí 20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1">
      <selection activeCell="B57" sqref="B57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6.875" style="0" customWidth="1"/>
    <col min="8" max="8" width="10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7" ht="12.75">
      <c r="A1" s="1" t="s">
        <v>0</v>
      </c>
      <c r="F1" t="s">
        <v>1</v>
      </c>
      <c r="G1" t="s">
        <v>128</v>
      </c>
    </row>
    <row r="2" ht="12.75">
      <c r="F2" s="2"/>
    </row>
    <row r="3" spans="1:5" ht="18">
      <c r="A3" s="3" t="s">
        <v>132</v>
      </c>
      <c r="B3" s="4"/>
      <c r="C3" s="4"/>
      <c r="D3" s="4"/>
      <c r="E3" s="4"/>
    </row>
    <row r="4" spans="1:5" ht="18.75">
      <c r="A4" s="5" t="s">
        <v>2</v>
      </c>
      <c r="B4" s="4"/>
      <c r="C4" s="4"/>
      <c r="D4" s="4"/>
      <c r="E4" s="4"/>
    </row>
    <row r="5" spans="6:7" ht="13.5" thickBot="1">
      <c r="F5" s="6"/>
      <c r="G5" s="6" t="s">
        <v>3</v>
      </c>
    </row>
    <row r="6" spans="1:8" ht="13.5" thickTop="1">
      <c r="A6" s="7"/>
      <c r="B6" s="8" t="s">
        <v>4</v>
      </c>
      <c r="C6" s="8" t="s">
        <v>5</v>
      </c>
      <c r="D6" s="9" t="s">
        <v>6</v>
      </c>
      <c r="E6" s="9" t="s">
        <v>7</v>
      </c>
      <c r="F6" s="9" t="s">
        <v>6</v>
      </c>
      <c r="G6" s="10" t="s">
        <v>8</v>
      </c>
      <c r="H6" s="249"/>
    </row>
    <row r="7" spans="1:8" ht="13.5" thickBot="1">
      <c r="A7" s="11"/>
      <c r="B7" s="12">
        <v>2011</v>
      </c>
      <c r="C7" s="12">
        <v>2011</v>
      </c>
      <c r="D7" s="13" t="s">
        <v>133</v>
      </c>
      <c r="E7" s="13" t="s">
        <v>9</v>
      </c>
      <c r="F7" s="13" t="s">
        <v>112</v>
      </c>
      <c r="G7" s="14" t="s">
        <v>134</v>
      </c>
      <c r="H7" s="249"/>
    </row>
    <row r="8" spans="1:8" ht="12.75">
      <c r="A8" s="256" t="s">
        <v>10</v>
      </c>
      <c r="B8" s="258">
        <f>B9+B10+B11+B12</f>
        <v>29379</v>
      </c>
      <c r="C8" s="258">
        <f>C9+C10+C11+C12</f>
        <v>29379</v>
      </c>
      <c r="D8" s="258">
        <f>D9+D10+D11+D12</f>
        <v>27099</v>
      </c>
      <c r="E8" s="259">
        <f aca="true" t="shared" si="0" ref="E8:E13">D8/C8*100</f>
        <v>92.23935464107015</v>
      </c>
      <c r="F8" s="258">
        <f>F9+F10+F11+F12</f>
        <v>26279</v>
      </c>
      <c r="G8" s="255">
        <f aca="true" t="shared" si="1" ref="G8:G13">D8/F8</f>
        <v>1.031203622664485</v>
      </c>
      <c r="H8" s="250"/>
    </row>
    <row r="9" spans="1:8" ht="12.75">
      <c r="A9" s="257" t="s">
        <v>130</v>
      </c>
      <c r="B9" s="22">
        <v>27849</v>
      </c>
      <c r="C9" s="22">
        <v>27849</v>
      </c>
      <c r="D9" s="22">
        <v>23767</v>
      </c>
      <c r="E9" s="23">
        <f t="shared" si="0"/>
        <v>85.342382132213</v>
      </c>
      <c r="F9" s="22">
        <v>24783</v>
      </c>
      <c r="G9" s="20">
        <f t="shared" si="1"/>
        <v>0.9590041560747287</v>
      </c>
      <c r="H9" s="250"/>
    </row>
    <row r="10" spans="1:8" ht="12.75">
      <c r="A10" s="257" t="s">
        <v>90</v>
      </c>
      <c r="B10" s="22">
        <v>0</v>
      </c>
      <c r="C10" s="22">
        <v>0</v>
      </c>
      <c r="D10" s="22">
        <v>800</v>
      </c>
      <c r="E10" s="23"/>
      <c r="F10" s="22">
        <v>0</v>
      </c>
      <c r="G10" s="20"/>
      <c r="H10" s="250"/>
    </row>
    <row r="11" spans="1:8" ht="12.75">
      <c r="A11" s="257" t="s">
        <v>91</v>
      </c>
      <c r="B11" s="22">
        <v>0</v>
      </c>
      <c r="C11" s="22">
        <v>0</v>
      </c>
      <c r="D11" s="22">
        <v>250</v>
      </c>
      <c r="E11" s="23"/>
      <c r="F11" s="22">
        <v>135</v>
      </c>
      <c r="G11" s="20">
        <f t="shared" si="1"/>
        <v>1.8518518518518519</v>
      </c>
      <c r="H11" s="250"/>
    </row>
    <row r="12" spans="1:8" ht="12.75">
      <c r="A12" s="257" t="s">
        <v>30</v>
      </c>
      <c r="B12" s="22">
        <v>1530</v>
      </c>
      <c r="C12" s="22">
        <v>1530</v>
      </c>
      <c r="D12" s="22">
        <v>2282</v>
      </c>
      <c r="E12" s="260">
        <f t="shared" si="0"/>
        <v>149.15032679738562</v>
      </c>
      <c r="F12" s="22">
        <v>1361</v>
      </c>
      <c r="G12" s="20">
        <f t="shared" si="1"/>
        <v>1.6767083027185892</v>
      </c>
      <c r="H12" s="19"/>
    </row>
    <row r="13" spans="1:8" ht="12.75">
      <c r="A13" s="15" t="s">
        <v>11</v>
      </c>
      <c r="B13" s="16">
        <f>B14+B19+B28+B35+B37+B41</f>
        <v>99275</v>
      </c>
      <c r="C13" s="16">
        <f>C14+C19+C28+C35+C37+C41</f>
        <v>99275</v>
      </c>
      <c r="D13" s="16">
        <f>D14+D19+D28+D35+D37+D41</f>
        <v>96658</v>
      </c>
      <c r="E13" s="17">
        <f t="shared" si="0"/>
        <v>97.36388818937294</v>
      </c>
      <c r="F13" s="16">
        <f>F14+F19+F28+F35+F37+F41</f>
        <v>96068</v>
      </c>
      <c r="G13" s="18">
        <f t="shared" si="1"/>
        <v>1.0061414831161262</v>
      </c>
      <c r="H13" s="250"/>
    </row>
    <row r="14" spans="1:8" ht="12.75">
      <c r="A14" s="15" t="s">
        <v>12</v>
      </c>
      <c r="B14" s="16">
        <f>B15+B16+B17+B18</f>
        <v>12113</v>
      </c>
      <c r="C14" s="16">
        <f>C15+C16+C17+C18</f>
        <v>12113</v>
      </c>
      <c r="D14" s="16">
        <f>D15+D16+D17+D18</f>
        <v>11755</v>
      </c>
      <c r="E14" s="17">
        <f aca="true" t="shared" si="2" ref="E14:E20">D14/C14*100</f>
        <v>97.04449764715595</v>
      </c>
      <c r="F14" s="16">
        <f>F15+F16+F17+F18</f>
        <v>12189</v>
      </c>
      <c r="G14" s="18">
        <f aca="true" t="shared" si="3" ref="G14:G20">D14/F14</f>
        <v>0.9643941258511773</v>
      </c>
      <c r="H14" s="250"/>
    </row>
    <row r="15" spans="1:8" ht="12.75">
      <c r="A15" s="21" t="s">
        <v>13</v>
      </c>
      <c r="B15" s="22">
        <v>5281</v>
      </c>
      <c r="C15" s="22">
        <v>5281</v>
      </c>
      <c r="D15" s="22">
        <v>5683</v>
      </c>
      <c r="E15" s="23">
        <f t="shared" si="2"/>
        <v>107.61219466010226</v>
      </c>
      <c r="F15" s="22">
        <v>5725</v>
      </c>
      <c r="G15" s="24">
        <f t="shared" si="3"/>
        <v>0.9926637554585153</v>
      </c>
      <c r="H15" s="19"/>
    </row>
    <row r="16" spans="1:8" ht="12.75">
      <c r="A16" s="21" t="s">
        <v>14</v>
      </c>
      <c r="B16" s="22">
        <v>800</v>
      </c>
      <c r="C16" s="22">
        <v>800</v>
      </c>
      <c r="D16" s="22">
        <v>751</v>
      </c>
      <c r="E16" s="23">
        <f t="shared" si="2"/>
        <v>93.875</v>
      </c>
      <c r="F16" s="22">
        <v>646</v>
      </c>
      <c r="G16" s="24">
        <f t="shared" si="3"/>
        <v>1.1625386996904026</v>
      </c>
      <c r="H16" s="19"/>
    </row>
    <row r="17" spans="1:8" ht="12.75">
      <c r="A17" s="21" t="s">
        <v>15</v>
      </c>
      <c r="B17" s="22">
        <v>5032</v>
      </c>
      <c r="C17" s="22">
        <v>5032</v>
      </c>
      <c r="D17" s="22">
        <v>4560</v>
      </c>
      <c r="E17" s="23">
        <f t="shared" si="2"/>
        <v>90.62003179650239</v>
      </c>
      <c r="F17" s="22">
        <v>4939</v>
      </c>
      <c r="G17" s="24">
        <f t="shared" si="3"/>
        <v>0.9232638185867584</v>
      </c>
      <c r="H17" s="19"/>
    </row>
    <row r="18" spans="1:8" ht="12.75">
      <c r="A18" s="21" t="s">
        <v>30</v>
      </c>
      <c r="B18" s="22">
        <v>1000</v>
      </c>
      <c r="C18" s="22">
        <v>1000</v>
      </c>
      <c r="D18" s="22">
        <v>761</v>
      </c>
      <c r="E18" s="23">
        <f t="shared" si="2"/>
        <v>76.1</v>
      </c>
      <c r="F18" s="22">
        <v>879</v>
      </c>
      <c r="G18" s="24">
        <f t="shared" si="3"/>
        <v>0.8657565415244596</v>
      </c>
      <c r="H18" s="19"/>
    </row>
    <row r="19" spans="1:8" ht="12.75">
      <c r="A19" s="15" t="s">
        <v>16</v>
      </c>
      <c r="B19" s="16">
        <f>B20+B21+B22+B23+B24+B25+B26+B27</f>
        <v>17250</v>
      </c>
      <c r="C19" s="16">
        <f>C20+C21+C22+C23+C24+C25+C26+C27</f>
        <v>17250</v>
      </c>
      <c r="D19" s="16">
        <f>D20+D21+D22+D23+D24+D25+D26+D27</f>
        <v>18605</v>
      </c>
      <c r="E19" s="17">
        <f t="shared" si="2"/>
        <v>107.85507246376811</v>
      </c>
      <c r="F19" s="16">
        <f>F20+F21+F22+F23+F24+F25+F26+F27</f>
        <v>17952</v>
      </c>
      <c r="G19" s="18">
        <f t="shared" si="3"/>
        <v>1.0363747771836007</v>
      </c>
      <c r="H19" s="250"/>
    </row>
    <row r="20" spans="1:8" ht="12.75">
      <c r="A20" s="21" t="s">
        <v>17</v>
      </c>
      <c r="B20" s="22">
        <v>1510</v>
      </c>
      <c r="C20" s="22">
        <v>1510</v>
      </c>
      <c r="D20" s="22">
        <v>1578</v>
      </c>
      <c r="E20" s="23">
        <f t="shared" si="2"/>
        <v>104.50331125827815</v>
      </c>
      <c r="F20" s="22">
        <v>1588</v>
      </c>
      <c r="G20" s="24">
        <f t="shared" si="3"/>
        <v>0.9937027707808564</v>
      </c>
      <c r="H20" s="19"/>
    </row>
    <row r="21" spans="1:8" ht="12.75">
      <c r="A21" s="21" t="s">
        <v>19</v>
      </c>
      <c r="B21" s="22">
        <v>175</v>
      </c>
      <c r="C21" s="22">
        <v>175</v>
      </c>
      <c r="D21" s="22">
        <v>159</v>
      </c>
      <c r="E21" s="23">
        <f>D21/C21*100</f>
        <v>90.85714285714286</v>
      </c>
      <c r="F21" s="22">
        <v>173</v>
      </c>
      <c r="G21" s="24">
        <f>D21/F21</f>
        <v>0.9190751445086706</v>
      </c>
      <c r="H21" s="19"/>
    </row>
    <row r="22" spans="1:8" ht="12.75">
      <c r="A22" s="21" t="s">
        <v>20</v>
      </c>
      <c r="B22" s="22">
        <v>300</v>
      </c>
      <c r="C22" s="22">
        <v>300</v>
      </c>
      <c r="D22" s="22">
        <v>314</v>
      </c>
      <c r="E22" s="23">
        <f>D22/C22*100</f>
        <v>104.66666666666666</v>
      </c>
      <c r="F22" s="22">
        <v>328</v>
      </c>
      <c r="G22" s="24">
        <f>D22/F22</f>
        <v>0.9573170731707317</v>
      </c>
      <c r="H22" s="19"/>
    </row>
    <row r="23" spans="1:8" ht="12.75">
      <c r="A23" s="21" t="s">
        <v>21</v>
      </c>
      <c r="B23" s="22">
        <v>0</v>
      </c>
      <c r="C23" s="22">
        <v>0</v>
      </c>
      <c r="D23" s="22">
        <v>0</v>
      </c>
      <c r="E23" s="23">
        <v>0</v>
      </c>
      <c r="F23" s="22">
        <v>0</v>
      </c>
      <c r="G23" s="24">
        <v>0</v>
      </c>
      <c r="H23" s="19"/>
    </row>
    <row r="24" spans="1:8" ht="12.75">
      <c r="A24" s="21" t="s">
        <v>22</v>
      </c>
      <c r="B24" s="22">
        <v>2540</v>
      </c>
      <c r="C24" s="22">
        <v>2540</v>
      </c>
      <c r="D24" s="22">
        <v>3424</v>
      </c>
      <c r="E24" s="23">
        <f aca="true" t="shared" si="4" ref="E24:E34">D24/C24*100</f>
        <v>134.80314960629923</v>
      </c>
      <c r="F24" s="22">
        <v>3511</v>
      </c>
      <c r="G24" s="24">
        <f aca="true" t="shared" si="5" ref="G24:G35">D24/F24</f>
        <v>0.9752207348333808</v>
      </c>
      <c r="H24" s="19"/>
    </row>
    <row r="25" spans="1:8" ht="12.75">
      <c r="A25" s="21" t="s">
        <v>23</v>
      </c>
      <c r="B25" s="22">
        <v>70</v>
      </c>
      <c r="C25" s="22">
        <v>70</v>
      </c>
      <c r="D25" s="22">
        <v>37</v>
      </c>
      <c r="E25" s="23">
        <f t="shared" si="4"/>
        <v>52.85714285714286</v>
      </c>
      <c r="F25" s="22">
        <v>62</v>
      </c>
      <c r="G25" s="24">
        <f t="shared" si="5"/>
        <v>0.5967741935483871</v>
      </c>
      <c r="H25" s="19"/>
    </row>
    <row r="26" spans="1:8" ht="12.75">
      <c r="A26" s="21" t="s">
        <v>24</v>
      </c>
      <c r="B26" s="22">
        <v>15</v>
      </c>
      <c r="C26" s="22">
        <v>15</v>
      </c>
      <c r="D26" s="22">
        <v>23</v>
      </c>
      <c r="E26" s="23">
        <f t="shared" si="4"/>
        <v>153.33333333333334</v>
      </c>
      <c r="F26" s="22">
        <v>15</v>
      </c>
      <c r="G26" s="24">
        <f t="shared" si="5"/>
        <v>1.5333333333333334</v>
      </c>
      <c r="H26" s="19"/>
    </row>
    <row r="27" spans="1:8" ht="12.75">
      <c r="A27" s="21" t="s">
        <v>18</v>
      </c>
      <c r="B27" s="22">
        <v>12640</v>
      </c>
      <c r="C27" s="22">
        <v>12640</v>
      </c>
      <c r="D27" s="22">
        <v>13070</v>
      </c>
      <c r="E27" s="23">
        <f>D27/C27*100</f>
        <v>103.40189873417722</v>
      </c>
      <c r="F27" s="22">
        <v>12275</v>
      </c>
      <c r="G27" s="24">
        <f>D27/F27</f>
        <v>1.064765784114053</v>
      </c>
      <c r="H27" s="19"/>
    </row>
    <row r="28" spans="1:8" ht="12.75">
      <c r="A28" s="15" t="s">
        <v>25</v>
      </c>
      <c r="B28" s="16">
        <f>B29+B30+B31+B32+B33+B34</f>
        <v>63581</v>
      </c>
      <c r="C28" s="16">
        <f>C29+C30+C31+C32+C33+C34</f>
        <v>63581</v>
      </c>
      <c r="D28" s="16">
        <f>D29+D30+D31+D32+D33+D34</f>
        <v>59752</v>
      </c>
      <c r="E28" s="17">
        <f t="shared" si="4"/>
        <v>93.97776065176704</v>
      </c>
      <c r="F28" s="16">
        <f>F29+F30+F31+F32+F33+F34</f>
        <v>59443</v>
      </c>
      <c r="G28" s="18">
        <f t="shared" si="5"/>
        <v>1.0051982571539122</v>
      </c>
      <c r="H28" s="250"/>
    </row>
    <row r="29" spans="1:8" ht="12.75">
      <c r="A29" s="21" t="s">
        <v>26</v>
      </c>
      <c r="B29" s="22">
        <v>1300</v>
      </c>
      <c r="C29" s="22">
        <v>1300</v>
      </c>
      <c r="D29" s="22">
        <v>1253</v>
      </c>
      <c r="E29" s="23">
        <f t="shared" si="4"/>
        <v>96.38461538461539</v>
      </c>
      <c r="F29" s="22">
        <v>1272</v>
      </c>
      <c r="G29" s="24">
        <f t="shared" si="5"/>
        <v>0.985062893081761</v>
      </c>
      <c r="H29" s="19"/>
    </row>
    <row r="30" spans="1:8" ht="12.75">
      <c r="A30" s="21" t="s">
        <v>27</v>
      </c>
      <c r="B30" s="22">
        <v>44607</v>
      </c>
      <c r="C30" s="22">
        <v>44607</v>
      </c>
      <c r="D30" s="22">
        <v>42179</v>
      </c>
      <c r="E30" s="23">
        <f t="shared" si="4"/>
        <v>94.55690810859282</v>
      </c>
      <c r="F30" s="22">
        <v>41689</v>
      </c>
      <c r="G30" s="24">
        <f t="shared" si="5"/>
        <v>1.011753700016791</v>
      </c>
      <c r="H30" s="19"/>
    </row>
    <row r="31" spans="1:8" ht="12.75">
      <c r="A31" s="21" t="s">
        <v>28</v>
      </c>
      <c r="B31" s="22">
        <v>16078</v>
      </c>
      <c r="C31" s="22">
        <v>16078</v>
      </c>
      <c r="D31" s="22">
        <v>14695</v>
      </c>
      <c r="E31" s="23">
        <f t="shared" si="4"/>
        <v>91.39818385371315</v>
      </c>
      <c r="F31" s="22">
        <v>14546</v>
      </c>
      <c r="G31" s="24">
        <f t="shared" si="5"/>
        <v>1.0102433658737797</v>
      </c>
      <c r="H31" s="19"/>
    </row>
    <row r="32" spans="1:8" ht="12.75">
      <c r="A32" s="21" t="s">
        <v>29</v>
      </c>
      <c r="B32" s="22">
        <v>446</v>
      </c>
      <c r="C32" s="22">
        <v>446</v>
      </c>
      <c r="D32" s="22">
        <v>423</v>
      </c>
      <c r="E32" s="23">
        <f t="shared" si="4"/>
        <v>94.84304932735425</v>
      </c>
      <c r="F32" s="22">
        <v>834</v>
      </c>
      <c r="G32" s="24">
        <f t="shared" si="5"/>
        <v>0.5071942446043165</v>
      </c>
      <c r="H32" s="19"/>
    </row>
    <row r="33" spans="1:8" ht="12.75">
      <c r="A33" s="21" t="s">
        <v>30</v>
      </c>
      <c r="B33" s="22">
        <v>1100</v>
      </c>
      <c r="C33" s="22">
        <v>1100</v>
      </c>
      <c r="D33" s="22">
        <v>1061</v>
      </c>
      <c r="E33" s="23">
        <f t="shared" si="4"/>
        <v>96.45454545454545</v>
      </c>
      <c r="F33" s="22">
        <v>1051</v>
      </c>
      <c r="G33" s="24">
        <f t="shared" si="5"/>
        <v>1.0095147478591817</v>
      </c>
      <c r="H33" s="19"/>
    </row>
    <row r="34" spans="1:8" ht="12.75">
      <c r="A34" s="21" t="s">
        <v>31</v>
      </c>
      <c r="B34" s="22">
        <v>50</v>
      </c>
      <c r="C34" s="22">
        <v>50</v>
      </c>
      <c r="D34" s="22">
        <v>141</v>
      </c>
      <c r="E34" s="23">
        <f t="shared" si="4"/>
        <v>282</v>
      </c>
      <c r="F34" s="22">
        <v>51</v>
      </c>
      <c r="G34" s="24">
        <f t="shared" si="5"/>
        <v>2.764705882352941</v>
      </c>
      <c r="H34" s="19"/>
    </row>
    <row r="35" spans="1:8" ht="12.75">
      <c r="A35" s="15" t="s">
        <v>32</v>
      </c>
      <c r="B35" s="16">
        <v>4</v>
      </c>
      <c r="C35" s="16">
        <v>4</v>
      </c>
      <c r="D35" s="16">
        <v>4</v>
      </c>
      <c r="E35" s="17">
        <f>D35/C35*100</f>
        <v>100</v>
      </c>
      <c r="F35" s="16">
        <v>4</v>
      </c>
      <c r="G35" s="18">
        <f t="shared" si="5"/>
        <v>1</v>
      </c>
      <c r="H35" s="250"/>
    </row>
    <row r="36" spans="1:8" ht="12.75">
      <c r="A36" s="21" t="s">
        <v>33</v>
      </c>
      <c r="B36" s="22"/>
      <c r="C36" s="22"/>
      <c r="D36" s="22"/>
      <c r="E36" s="23"/>
      <c r="F36" s="22"/>
      <c r="G36" s="24"/>
      <c r="H36" s="19"/>
    </row>
    <row r="37" spans="1:8" ht="12.75">
      <c r="A37" s="15" t="s">
        <v>34</v>
      </c>
      <c r="B37" s="16">
        <f>B38+B39+B40</f>
        <v>1229</v>
      </c>
      <c r="C37" s="16">
        <f>C38+C39+C40</f>
        <v>1229</v>
      </c>
      <c r="D37" s="16">
        <f>D38+D39+D40</f>
        <v>1532</v>
      </c>
      <c r="E37" s="17">
        <f>D37/C37*100</f>
        <v>124.65419039869813</v>
      </c>
      <c r="F37" s="16">
        <f>F38+F39+F40</f>
        <v>1177</v>
      </c>
      <c r="G37" s="18">
        <f>D37/F37</f>
        <v>1.3016142735768903</v>
      </c>
      <c r="H37" s="250"/>
    </row>
    <row r="38" spans="1:8" ht="12.75">
      <c r="A38" s="21" t="s">
        <v>35</v>
      </c>
      <c r="B38" s="22">
        <v>0</v>
      </c>
      <c r="C38" s="22">
        <v>0</v>
      </c>
      <c r="D38" s="22">
        <v>0</v>
      </c>
      <c r="E38" s="23">
        <v>0</v>
      </c>
      <c r="F38" s="22">
        <v>0</v>
      </c>
      <c r="G38" s="24">
        <v>0</v>
      </c>
      <c r="H38" s="19"/>
    </row>
    <row r="39" spans="1:8" ht="12.75">
      <c r="A39" s="21" t="s">
        <v>36</v>
      </c>
      <c r="B39" s="22">
        <v>150</v>
      </c>
      <c r="C39" s="22">
        <v>150</v>
      </c>
      <c r="D39" s="22">
        <v>390</v>
      </c>
      <c r="E39" s="23">
        <f aca="true" t="shared" si="6" ref="E39:E46">D39/C39*100</f>
        <v>260</v>
      </c>
      <c r="F39" s="22">
        <v>154</v>
      </c>
      <c r="G39" s="24">
        <f aca="true" t="shared" si="7" ref="G39:G47">D39/F39</f>
        <v>2.5324675324675323</v>
      </c>
      <c r="H39" s="19"/>
    </row>
    <row r="40" spans="1:8" ht="12.75">
      <c r="A40" s="21" t="s">
        <v>37</v>
      </c>
      <c r="B40" s="22">
        <v>1079</v>
      </c>
      <c r="C40" s="22">
        <v>1079</v>
      </c>
      <c r="D40" s="22">
        <v>1142</v>
      </c>
      <c r="E40" s="23">
        <f t="shared" si="6"/>
        <v>105.83873957367933</v>
      </c>
      <c r="F40" s="22">
        <v>1023</v>
      </c>
      <c r="G40" s="24">
        <f t="shared" si="7"/>
        <v>1.1163245356793743</v>
      </c>
      <c r="H40" s="19"/>
    </row>
    <row r="41" spans="1:8" ht="12.75">
      <c r="A41" s="15" t="s">
        <v>38</v>
      </c>
      <c r="B41" s="16">
        <f>B42+B43+B44</f>
        <v>5098</v>
      </c>
      <c r="C41" s="16">
        <f>C42+C43+C44</f>
        <v>5098</v>
      </c>
      <c r="D41" s="16">
        <f>D42+D43+D44</f>
        <v>5010</v>
      </c>
      <c r="E41" s="17">
        <f t="shared" si="6"/>
        <v>98.2738328756375</v>
      </c>
      <c r="F41" s="16">
        <f>F42+F43+F44</f>
        <v>5303</v>
      </c>
      <c r="G41" s="18">
        <f t="shared" si="7"/>
        <v>0.9447482557043183</v>
      </c>
      <c r="H41" s="250"/>
    </row>
    <row r="42" spans="1:8" ht="12.75">
      <c r="A42" s="21" t="s">
        <v>39</v>
      </c>
      <c r="B42" s="22">
        <v>910</v>
      </c>
      <c r="C42" s="22">
        <v>910</v>
      </c>
      <c r="D42" s="22">
        <v>907</v>
      </c>
      <c r="E42" s="23">
        <f t="shared" si="6"/>
        <v>99.67032967032966</v>
      </c>
      <c r="F42" s="22">
        <v>892</v>
      </c>
      <c r="G42" s="24">
        <f t="shared" si="7"/>
        <v>1.0168161434977578</v>
      </c>
      <c r="H42" s="19"/>
    </row>
    <row r="43" spans="1:8" ht="12.75">
      <c r="A43" s="21" t="s">
        <v>40</v>
      </c>
      <c r="B43" s="22">
        <v>4106</v>
      </c>
      <c r="C43" s="22">
        <v>4106</v>
      </c>
      <c r="D43" s="22">
        <v>4013</v>
      </c>
      <c r="E43" s="23">
        <f t="shared" si="6"/>
        <v>97.73502191914272</v>
      </c>
      <c r="F43" s="22">
        <v>4323</v>
      </c>
      <c r="G43" s="24">
        <f t="shared" si="7"/>
        <v>0.9282905389775619</v>
      </c>
      <c r="H43" s="19"/>
    </row>
    <row r="44" spans="1:8" ht="12.75">
      <c r="A44" s="21" t="s">
        <v>41</v>
      </c>
      <c r="B44" s="22">
        <v>82</v>
      </c>
      <c r="C44" s="22">
        <v>82</v>
      </c>
      <c r="D44" s="22">
        <v>90</v>
      </c>
      <c r="E44" s="23">
        <f t="shared" si="6"/>
        <v>109.75609756097562</v>
      </c>
      <c r="F44" s="22">
        <v>88</v>
      </c>
      <c r="G44" s="24">
        <f t="shared" si="7"/>
        <v>1.0227272727272727</v>
      </c>
      <c r="H44" s="19"/>
    </row>
    <row r="45" spans="1:8" ht="12.75">
      <c r="A45" s="21"/>
      <c r="B45" s="22"/>
      <c r="C45" s="22"/>
      <c r="D45" s="22"/>
      <c r="E45" s="23"/>
      <c r="F45" s="22"/>
      <c r="G45" s="24"/>
      <c r="H45" s="19"/>
    </row>
    <row r="46" spans="1:8" ht="12.75">
      <c r="A46" s="25" t="s">
        <v>42</v>
      </c>
      <c r="B46" s="16">
        <f>B13-B8</f>
        <v>69896</v>
      </c>
      <c r="C46" s="16">
        <f>C13-C8</f>
        <v>69896</v>
      </c>
      <c r="D46" s="16">
        <f>D13-D8</f>
        <v>69559</v>
      </c>
      <c r="E46" s="23">
        <f t="shared" si="6"/>
        <v>99.51785509900424</v>
      </c>
      <c r="F46" s="16">
        <f>F13-F8</f>
        <v>69789</v>
      </c>
      <c r="G46" s="24">
        <f t="shared" si="7"/>
        <v>0.9967043516886616</v>
      </c>
      <c r="H46" s="250"/>
    </row>
    <row r="47" spans="1:8" ht="12.75">
      <c r="A47" s="15" t="s">
        <v>129</v>
      </c>
      <c r="B47" s="16">
        <f>B48+B8-B13</f>
        <v>-6934</v>
      </c>
      <c r="C47" s="16">
        <f>C48+C8-C13</f>
        <v>-934</v>
      </c>
      <c r="D47" s="16">
        <f>D48+D8-D13</f>
        <v>-597</v>
      </c>
      <c r="E47" s="17">
        <f>E48+E8-E13</f>
        <v>94.8754664516972</v>
      </c>
      <c r="F47" s="16">
        <f>F48+F8-F13</f>
        <v>-27</v>
      </c>
      <c r="G47" s="24">
        <f t="shared" si="7"/>
        <v>22.11111111111111</v>
      </c>
      <c r="H47" s="250"/>
    </row>
    <row r="48" spans="1:8" ht="12.75">
      <c r="A48" s="15" t="s">
        <v>43</v>
      </c>
      <c r="B48" s="22">
        <v>62962</v>
      </c>
      <c r="C48" s="22">
        <v>68962</v>
      </c>
      <c r="D48" s="22">
        <v>68962</v>
      </c>
      <c r="E48" s="23">
        <f>D48/C48*100</f>
        <v>100</v>
      </c>
      <c r="F48" s="22">
        <v>69762</v>
      </c>
      <c r="G48" s="24">
        <f>D48/F48</f>
        <v>0.9885324388635647</v>
      </c>
      <c r="H48" s="19"/>
    </row>
    <row r="49" spans="1:8" ht="12.75">
      <c r="A49" s="251"/>
      <c r="B49" s="252"/>
      <c r="C49" s="252"/>
      <c r="D49" s="252"/>
      <c r="E49" s="253"/>
      <c r="F49" s="252"/>
      <c r="G49" s="254"/>
      <c r="H49" s="19"/>
    </row>
    <row r="50" spans="1:8" ht="13.5" thickBot="1">
      <c r="A50" s="26" t="s">
        <v>44</v>
      </c>
      <c r="B50" s="27">
        <v>185</v>
      </c>
      <c r="C50" s="27">
        <v>185</v>
      </c>
      <c r="D50" s="27">
        <v>179.4</v>
      </c>
      <c r="E50" s="28">
        <f>D50/C50*100</f>
        <v>96.97297297297297</v>
      </c>
      <c r="F50" s="27">
        <v>183.3</v>
      </c>
      <c r="G50" s="248">
        <f>D50/F50</f>
        <v>0.9787234042553191</v>
      </c>
      <c r="H50" s="19"/>
    </row>
    <row r="51" spans="1:7" ht="13.5" thickTop="1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 t="s">
        <v>45</v>
      </c>
      <c r="B53" s="6" t="s">
        <v>46</v>
      </c>
      <c r="C53" s="6"/>
      <c r="D53" s="6"/>
      <c r="E53" s="6"/>
      <c r="F53" s="6" t="s">
        <v>147</v>
      </c>
      <c r="G53" s="29"/>
    </row>
    <row r="54" spans="1:7" ht="12.75">
      <c r="A54" s="6" t="s">
        <v>47</v>
      </c>
      <c r="B54" s="6"/>
      <c r="C54" s="6"/>
      <c r="D54" s="6"/>
      <c r="E54" s="6"/>
      <c r="F54" s="6"/>
      <c r="G54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A40" sqref="A40:I43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604" t="s">
        <v>256</v>
      </c>
      <c r="B2" s="605"/>
      <c r="C2" s="605"/>
      <c r="D2" s="605"/>
      <c r="E2" s="606"/>
      <c r="F2" s="606"/>
      <c r="G2" s="606"/>
      <c r="H2" s="606"/>
      <c r="I2" s="606"/>
      <c r="J2" s="607"/>
    </row>
    <row r="3" spans="1:10" ht="6.75" customHeight="1" thickBot="1">
      <c r="A3" s="608"/>
      <c r="B3" s="609"/>
      <c r="C3" s="609"/>
      <c r="D3" s="609"/>
      <c r="E3" s="609"/>
      <c r="F3" s="609"/>
      <c r="G3" s="609"/>
      <c r="H3" s="609"/>
      <c r="I3" s="609"/>
      <c r="J3" s="610"/>
    </row>
    <row r="4" spans="1:10" ht="21" customHeight="1">
      <c r="A4" s="611" t="s">
        <v>257</v>
      </c>
      <c r="B4" s="612"/>
      <c r="C4" s="613" t="s">
        <v>325</v>
      </c>
      <c r="D4" s="614"/>
      <c r="E4" s="614"/>
      <c r="F4" s="615"/>
      <c r="G4" s="615"/>
      <c r="H4" s="614"/>
      <c r="I4" s="614"/>
      <c r="J4" s="616"/>
    </row>
    <row r="5" spans="1:10" ht="3" customHeight="1" thickBot="1">
      <c r="A5" s="611"/>
      <c r="B5" s="612"/>
      <c r="C5" s="612"/>
      <c r="D5" s="612"/>
      <c r="E5" s="612"/>
      <c r="F5" s="617"/>
      <c r="G5" s="617"/>
      <c r="H5" s="612"/>
      <c r="I5" s="612"/>
      <c r="J5" s="618"/>
    </row>
    <row r="6" spans="1:10" ht="21" customHeight="1">
      <c r="A6" s="619" t="s">
        <v>258</v>
      </c>
      <c r="B6" s="620"/>
      <c r="C6" s="621" t="s">
        <v>321</v>
      </c>
      <c r="D6" s="621"/>
      <c r="E6" s="621"/>
      <c r="F6" s="621"/>
      <c r="G6" s="621"/>
      <c r="H6" s="621"/>
      <c r="I6" s="621"/>
      <c r="J6" s="622"/>
    </row>
    <row r="7" spans="1:10" ht="3" customHeight="1">
      <c r="A7" s="623"/>
      <c r="B7" s="624"/>
      <c r="C7" s="624"/>
      <c r="D7" s="624"/>
      <c r="E7" s="624"/>
      <c r="F7" s="624"/>
      <c r="G7" s="624"/>
      <c r="H7" s="624"/>
      <c r="I7" s="624"/>
      <c r="J7" s="625"/>
    </row>
    <row r="8" spans="1:10" ht="21" customHeight="1">
      <c r="A8" s="626" t="s">
        <v>259</v>
      </c>
      <c r="B8" s="627"/>
      <c r="C8" s="628" t="s">
        <v>310</v>
      </c>
      <c r="D8" s="628"/>
      <c r="E8" s="628"/>
      <c r="F8" s="628"/>
      <c r="G8" s="628"/>
      <c r="H8" s="628"/>
      <c r="I8" s="628"/>
      <c r="J8" s="629"/>
    </row>
    <row r="9" spans="1:10" ht="3" customHeight="1" thickBot="1">
      <c r="A9" s="630"/>
      <c r="B9" s="631"/>
      <c r="C9" s="632"/>
      <c r="D9" s="632"/>
      <c r="E9" s="632"/>
      <c r="F9" s="632"/>
      <c r="G9" s="632"/>
      <c r="H9" s="632"/>
      <c r="I9" s="632"/>
      <c r="J9" s="633"/>
    </row>
    <row r="10" spans="1:10" ht="21" customHeight="1">
      <c r="A10" s="634" t="s">
        <v>260</v>
      </c>
      <c r="B10" s="635"/>
      <c r="C10" s="636" t="s">
        <v>311</v>
      </c>
      <c r="D10" s="637" t="s">
        <v>52</v>
      </c>
      <c r="E10" s="638"/>
      <c r="F10" s="638"/>
      <c r="G10" s="638"/>
      <c r="H10" s="639"/>
      <c r="I10" s="640"/>
      <c r="J10" s="625" t="s">
        <v>261</v>
      </c>
    </row>
    <row r="11" spans="1:10" ht="3" customHeight="1">
      <c r="A11" s="623"/>
      <c r="B11" s="624"/>
      <c r="C11" s="641"/>
      <c r="D11" s="641"/>
      <c r="E11" s="624"/>
      <c r="F11" s="624"/>
      <c r="G11" s="642"/>
      <c r="H11" s="642"/>
      <c r="I11" s="643"/>
      <c r="J11" s="644"/>
    </row>
    <row r="12" spans="1:10" ht="18" customHeight="1">
      <c r="A12" s="626" t="s">
        <v>262</v>
      </c>
      <c r="B12" s="627"/>
      <c r="C12" s="628"/>
      <c r="D12" s="645" t="s">
        <v>107</v>
      </c>
      <c r="E12" s="645"/>
      <c r="F12" s="646"/>
      <c r="G12" s="647" t="s">
        <v>263</v>
      </c>
      <c r="H12" s="648">
        <v>296550224</v>
      </c>
      <c r="I12" s="649"/>
      <c r="J12" s="629"/>
    </row>
    <row r="13" spans="1:10" ht="3" customHeight="1" thickBot="1">
      <c r="A13" s="630"/>
      <c r="B13" s="631"/>
      <c r="C13" s="631"/>
      <c r="D13" s="631"/>
      <c r="E13" s="631"/>
      <c r="F13" s="650"/>
      <c r="G13" s="631"/>
      <c r="H13" s="631"/>
      <c r="I13" s="631"/>
      <c r="J13" s="651"/>
    </row>
    <row r="14" spans="1:10" ht="18" customHeight="1">
      <c r="A14" s="623" t="s">
        <v>264</v>
      </c>
      <c r="B14" s="624"/>
      <c r="C14" s="628" t="s">
        <v>265</v>
      </c>
      <c r="D14" s="628"/>
      <c r="E14" s="652"/>
      <c r="F14" s="620"/>
      <c r="G14" s="620"/>
      <c r="H14" s="653"/>
      <c r="I14" s="653"/>
      <c r="J14" s="625"/>
    </row>
    <row r="15" spans="1:10" ht="3" customHeight="1" thickBot="1">
      <c r="A15" s="623"/>
      <c r="B15" s="624"/>
      <c r="C15" s="624"/>
      <c r="D15" s="624"/>
      <c r="E15" s="624"/>
      <c r="F15" s="631"/>
      <c r="G15" s="624"/>
      <c r="H15" s="624"/>
      <c r="I15" s="624"/>
      <c r="J15" s="625"/>
    </row>
    <row r="16" spans="1:11" ht="21" customHeight="1" thickBot="1">
      <c r="A16" s="654" t="s">
        <v>266</v>
      </c>
      <c r="B16" s="655"/>
      <c r="C16" s="656">
        <v>2011</v>
      </c>
      <c r="D16" s="657" t="s">
        <v>267</v>
      </c>
      <c r="E16" s="655"/>
      <c r="F16" s="658">
        <v>2011</v>
      </c>
      <c r="G16" s="659" t="s">
        <v>268</v>
      </c>
      <c r="H16" s="656" t="s">
        <v>312</v>
      </c>
      <c r="I16" s="656"/>
      <c r="J16" s="660"/>
      <c r="K16" s="661"/>
    </row>
    <row r="17" spans="1:10" ht="18.75" customHeight="1">
      <c r="A17" s="662" t="s">
        <v>305</v>
      </c>
      <c r="B17" s="663"/>
      <c r="C17" s="663"/>
      <c r="D17" s="663"/>
      <c r="E17" s="664"/>
      <c r="F17" s="664"/>
      <c r="G17" s="664"/>
      <c r="H17" s="664"/>
      <c r="I17" s="664"/>
      <c r="J17" s="665" t="s">
        <v>97</v>
      </c>
    </row>
    <row r="18" spans="1:11" ht="13.5" customHeight="1">
      <c r="A18" s="611"/>
      <c r="B18" s="612"/>
      <c r="C18" s="666" t="s">
        <v>269</v>
      </c>
      <c r="D18" s="667" t="s">
        <v>270</v>
      </c>
      <c r="E18" s="668" t="s">
        <v>51</v>
      </c>
      <c r="F18" s="668" t="s">
        <v>51</v>
      </c>
      <c r="G18" s="668" t="s">
        <v>271</v>
      </c>
      <c r="H18" s="669" t="s">
        <v>51</v>
      </c>
      <c r="I18" s="670" t="s">
        <v>272</v>
      </c>
      <c r="J18" s="671" t="s">
        <v>273</v>
      </c>
      <c r="K18" s="612"/>
    </row>
    <row r="19" spans="1:11" ht="13.5" customHeight="1">
      <c r="A19" s="611"/>
      <c r="B19" s="612"/>
      <c r="C19" s="672" t="s">
        <v>274</v>
      </c>
      <c r="D19" s="673" t="s">
        <v>275</v>
      </c>
      <c r="E19" s="674" t="s">
        <v>276</v>
      </c>
      <c r="F19" s="674" t="s">
        <v>277</v>
      </c>
      <c r="G19" s="672" t="s">
        <v>278</v>
      </c>
      <c r="H19" s="675" t="s">
        <v>276</v>
      </c>
      <c r="I19" s="676" t="s">
        <v>279</v>
      </c>
      <c r="J19" s="677" t="s">
        <v>280</v>
      </c>
      <c r="K19" s="612"/>
    </row>
    <row r="20" spans="1:11" ht="13.5" customHeight="1" thickBot="1">
      <c r="A20" s="611"/>
      <c r="B20" s="612"/>
      <c r="C20" s="678" t="s">
        <v>281</v>
      </c>
      <c r="D20" s="679">
        <v>40543</v>
      </c>
      <c r="E20" s="680"/>
      <c r="F20" s="681" t="s">
        <v>282</v>
      </c>
      <c r="G20" s="682"/>
      <c r="H20" s="886" t="s">
        <v>283</v>
      </c>
      <c r="I20" s="887"/>
      <c r="J20" s="683" t="s">
        <v>284</v>
      </c>
      <c r="K20" s="612"/>
    </row>
    <row r="21" spans="1:11" ht="21" customHeight="1">
      <c r="A21" s="684" t="s">
        <v>285</v>
      </c>
      <c r="B21" s="685"/>
      <c r="C21" s="686">
        <f>D21+G21+H21+I21+J21</f>
        <v>210371</v>
      </c>
      <c r="D21" s="687">
        <f aca="true" t="shared" si="0" ref="D21:I21">SUM(D23:D26)</f>
        <v>0</v>
      </c>
      <c r="E21" s="687">
        <f t="shared" si="0"/>
        <v>230000</v>
      </c>
      <c r="F21" s="687">
        <f t="shared" si="0"/>
        <v>0</v>
      </c>
      <c r="G21" s="687">
        <f t="shared" si="0"/>
        <v>210371</v>
      </c>
      <c r="H21" s="688">
        <f t="shared" si="0"/>
        <v>0</v>
      </c>
      <c r="I21" s="687">
        <f t="shared" si="0"/>
        <v>0</v>
      </c>
      <c r="J21" s="689">
        <f>SUM(D30:J30)</f>
        <v>0</v>
      </c>
      <c r="K21" s="612"/>
    </row>
    <row r="22" spans="1:11" ht="3" customHeight="1" thickBot="1">
      <c r="A22" s="684"/>
      <c r="B22" s="661"/>
      <c r="C22" s="690"/>
      <c r="D22" s="691"/>
      <c r="E22" s="692"/>
      <c r="F22" s="693"/>
      <c r="G22" s="693"/>
      <c r="H22" s="693"/>
      <c r="I22" s="693"/>
      <c r="J22" s="694"/>
      <c r="K22" s="612"/>
    </row>
    <row r="23" spans="1:11" ht="15" customHeight="1">
      <c r="A23" s="695" t="s">
        <v>286</v>
      </c>
      <c r="B23" s="696" t="s">
        <v>287</v>
      </c>
      <c r="C23" s="697">
        <v>210371</v>
      </c>
      <c r="D23" s="698">
        <v>0</v>
      </c>
      <c r="E23" s="699">
        <v>230000</v>
      </c>
      <c r="F23" s="700"/>
      <c r="G23" s="701">
        <v>210371</v>
      </c>
      <c r="H23" s="702"/>
      <c r="I23" s="702"/>
      <c r="J23" s="703"/>
      <c r="K23" s="612"/>
    </row>
    <row r="24" spans="1:11" ht="15" customHeight="1">
      <c r="A24" s="695"/>
      <c r="B24" s="704" t="s">
        <v>288</v>
      </c>
      <c r="C24" s="705">
        <f>D24+G24+H24+I24+J24</f>
        <v>0</v>
      </c>
      <c r="D24" s="705"/>
      <c r="E24" s="706"/>
      <c r="F24" s="707"/>
      <c r="G24" s="708"/>
      <c r="H24" s="709"/>
      <c r="I24" s="709"/>
      <c r="J24" s="710"/>
      <c r="K24" s="612"/>
    </row>
    <row r="25" spans="1:11" ht="15" customHeight="1">
      <c r="A25" s="611"/>
      <c r="B25" s="711" t="s">
        <v>289</v>
      </c>
      <c r="C25" s="705">
        <v>0</v>
      </c>
      <c r="D25" s="705">
        <v>0</v>
      </c>
      <c r="E25" s="706"/>
      <c r="F25" s="707"/>
      <c r="G25" s="708"/>
      <c r="H25" s="709"/>
      <c r="I25" s="709"/>
      <c r="J25" s="710"/>
      <c r="K25" s="612"/>
    </row>
    <row r="26" spans="1:11" ht="15" customHeight="1">
      <c r="A26" s="611"/>
      <c r="B26" s="712" t="s">
        <v>290</v>
      </c>
      <c r="C26" s="713">
        <f>D26+G26+H26+I26+J26</f>
        <v>0</v>
      </c>
      <c r="D26" s="713"/>
      <c r="E26" s="714"/>
      <c r="F26" s="715"/>
      <c r="G26" s="716"/>
      <c r="H26" s="717"/>
      <c r="I26" s="717"/>
      <c r="J26" s="718"/>
      <c r="K26" s="612"/>
    </row>
    <row r="27" spans="1:11" ht="3" customHeight="1" hidden="1">
      <c r="A27" s="719"/>
      <c r="B27" s="720"/>
      <c r="C27" s="721"/>
      <c r="D27" s="722"/>
      <c r="E27" s="723"/>
      <c r="F27" s="724"/>
      <c r="G27" s="724"/>
      <c r="H27" s="725"/>
      <c r="I27" s="725"/>
      <c r="J27" s="726"/>
      <c r="K27" s="612"/>
    </row>
    <row r="28" spans="1:11" ht="15" customHeight="1">
      <c r="A28" s="727"/>
      <c r="B28" s="728"/>
      <c r="C28" s="729">
        <f>SUM(C23:C27)</f>
        <v>210371</v>
      </c>
      <c r="D28" s="730"/>
      <c r="E28" s="730"/>
      <c r="F28" s="730"/>
      <c r="G28" s="730"/>
      <c r="H28" s="730"/>
      <c r="I28" s="730"/>
      <c r="J28" s="731">
        <f>SUM(J23:J26)</f>
        <v>0</v>
      </c>
      <c r="K28" s="612"/>
    </row>
    <row r="29" spans="1:11" ht="15" customHeight="1" thickBot="1">
      <c r="A29" s="732"/>
      <c r="B29" s="733"/>
      <c r="C29" s="734" t="s">
        <v>284</v>
      </c>
      <c r="D29" s="735">
        <v>2013</v>
      </c>
      <c r="E29" s="735">
        <v>2014</v>
      </c>
      <c r="F29" s="735">
        <v>2015</v>
      </c>
      <c r="G29" s="736">
        <v>2016</v>
      </c>
      <c r="H29" s="736">
        <v>2017</v>
      </c>
      <c r="I29" s="736">
        <v>2018</v>
      </c>
      <c r="J29" s="737" t="s">
        <v>291</v>
      </c>
      <c r="K29" s="612"/>
    </row>
    <row r="30" spans="1:11" ht="18" customHeight="1">
      <c r="A30" s="732"/>
      <c r="B30" s="738"/>
      <c r="C30" s="739" t="s">
        <v>292</v>
      </c>
      <c r="D30" s="740">
        <f aca="true" t="shared" si="1" ref="D30:J30">SUM(D32:D35)</f>
        <v>0</v>
      </c>
      <c r="E30" s="740">
        <f t="shared" si="1"/>
        <v>0</v>
      </c>
      <c r="F30" s="740">
        <f t="shared" si="1"/>
        <v>0</v>
      </c>
      <c r="G30" s="740">
        <f t="shared" si="1"/>
        <v>0</v>
      </c>
      <c r="H30" s="740">
        <f t="shared" si="1"/>
        <v>0</v>
      </c>
      <c r="I30" s="740">
        <f t="shared" si="1"/>
        <v>0</v>
      </c>
      <c r="J30" s="741">
        <f t="shared" si="1"/>
        <v>0</v>
      </c>
      <c r="K30" s="612"/>
    </row>
    <row r="31" spans="1:11" ht="3" customHeight="1" thickBot="1">
      <c r="A31" s="732"/>
      <c r="B31" s="738"/>
      <c r="C31" s="742"/>
      <c r="D31" s="743"/>
      <c r="E31" s="744"/>
      <c r="F31" s="744"/>
      <c r="G31" s="744"/>
      <c r="H31" s="744"/>
      <c r="I31" s="745"/>
      <c r="J31" s="746"/>
      <c r="K31" s="612"/>
    </row>
    <row r="32" spans="1:10" ht="15" customHeight="1">
      <c r="A32" s="611"/>
      <c r="B32" s="733"/>
      <c r="C32" s="747" t="s">
        <v>306</v>
      </c>
      <c r="D32" s="748"/>
      <c r="E32" s="749"/>
      <c r="F32" s="749"/>
      <c r="G32" s="749"/>
      <c r="H32" s="749"/>
      <c r="I32" s="750"/>
      <c r="J32" s="751"/>
    </row>
    <row r="33" spans="1:10" ht="15" customHeight="1">
      <c r="A33" s="752" t="s">
        <v>293</v>
      </c>
      <c r="B33" s="753"/>
      <c r="C33" s="747" t="s">
        <v>288</v>
      </c>
      <c r="D33" s="754"/>
      <c r="E33" s="754"/>
      <c r="F33" s="754"/>
      <c r="G33" s="754"/>
      <c r="H33" s="754"/>
      <c r="I33" s="755"/>
      <c r="J33" s="756"/>
    </row>
    <row r="34" spans="1:10" ht="15" customHeight="1">
      <c r="A34" s="884">
        <f>C22-D22-F22-G22-H22-J22</f>
        <v>0</v>
      </c>
      <c r="B34" s="885"/>
      <c r="C34" s="758" t="s">
        <v>289</v>
      </c>
      <c r="D34" s="754"/>
      <c r="E34" s="754"/>
      <c r="F34" s="754"/>
      <c r="G34" s="754"/>
      <c r="H34" s="754"/>
      <c r="I34" s="755"/>
      <c r="J34" s="756"/>
    </row>
    <row r="35" spans="1:10" ht="15" customHeight="1">
      <c r="A35" s="757"/>
      <c r="B35" s="753"/>
      <c r="C35" s="759" t="s">
        <v>290</v>
      </c>
      <c r="D35" s="749"/>
      <c r="E35" s="754"/>
      <c r="F35" s="754"/>
      <c r="G35" s="754"/>
      <c r="H35" s="754"/>
      <c r="I35" s="755"/>
      <c r="J35" s="756"/>
    </row>
    <row r="36" spans="1:10" ht="12.75" customHeight="1" thickBot="1">
      <c r="A36" s="611"/>
      <c r="B36" s="760"/>
      <c r="C36" s="612"/>
      <c r="D36" s="612"/>
      <c r="E36" s="612"/>
      <c r="F36" s="612"/>
      <c r="G36" s="612"/>
      <c r="H36" s="612"/>
      <c r="I36" s="612"/>
      <c r="J36" s="761"/>
    </row>
    <row r="37" spans="1:10" ht="18" customHeight="1" thickBot="1">
      <c r="A37" s="762" t="s">
        <v>294</v>
      </c>
      <c r="B37" s="763"/>
      <c r="C37" s="764"/>
      <c r="D37" s="764"/>
      <c r="E37" s="764"/>
      <c r="F37" s="764"/>
      <c r="G37" s="764"/>
      <c r="H37" s="764"/>
      <c r="I37" s="764"/>
      <c r="J37" s="765"/>
    </row>
    <row r="38" spans="1:10" ht="12.75" customHeight="1">
      <c r="A38" s="695" t="s">
        <v>295</v>
      </c>
      <c r="B38" s="766"/>
      <c r="C38" s="767"/>
      <c r="D38" s="767"/>
      <c r="E38" s="768"/>
      <c r="F38" s="768"/>
      <c r="G38" s="768"/>
      <c r="H38" s="766"/>
      <c r="I38" s="766"/>
      <c r="J38" s="769"/>
    </row>
    <row r="39" spans="1:10" ht="12.75" customHeight="1">
      <c r="A39" s="695"/>
      <c r="B39" s="766"/>
      <c r="C39" s="767"/>
      <c r="D39" s="767"/>
      <c r="E39" s="768"/>
      <c r="F39" s="768"/>
      <c r="G39" s="768"/>
      <c r="H39" s="766"/>
      <c r="I39" s="766"/>
      <c r="J39" s="769"/>
    </row>
    <row r="40" spans="1:10" ht="12.75" customHeight="1">
      <c r="A40" s="695" t="s">
        <v>322</v>
      </c>
      <c r="B40" s="766"/>
      <c r="C40" s="767"/>
      <c r="D40" s="767"/>
      <c r="E40" s="770"/>
      <c r="F40" s="770"/>
      <c r="G40" s="770"/>
      <c r="H40" s="766"/>
      <c r="I40" s="766"/>
      <c r="J40" s="769"/>
    </row>
    <row r="41" spans="1:10" ht="12.75" customHeight="1">
      <c r="A41" s="695" t="s">
        <v>323</v>
      </c>
      <c r="B41" s="766"/>
      <c r="C41" s="766"/>
      <c r="D41" s="766"/>
      <c r="E41" s="766"/>
      <c r="F41" s="766"/>
      <c r="G41" s="766"/>
      <c r="H41" s="766"/>
      <c r="I41" s="766"/>
      <c r="J41" s="769"/>
    </row>
    <row r="42" spans="1:10" ht="12.75" customHeight="1">
      <c r="A42" s="695" t="s">
        <v>324</v>
      </c>
      <c r="B42" s="766"/>
      <c r="C42" s="766"/>
      <c r="D42" s="766"/>
      <c r="E42" s="766"/>
      <c r="F42" s="766"/>
      <c r="G42" s="766"/>
      <c r="H42" s="766"/>
      <c r="I42" s="766"/>
      <c r="J42" s="769"/>
    </row>
    <row r="43" spans="1:10" ht="12.75" customHeight="1">
      <c r="A43" s="771"/>
      <c r="B43" s="770"/>
      <c r="C43" s="766"/>
      <c r="D43" s="766"/>
      <c r="E43" s="766"/>
      <c r="F43" s="766"/>
      <c r="G43" s="766"/>
      <c r="H43" s="766"/>
      <c r="I43" s="766"/>
      <c r="J43" s="769"/>
    </row>
    <row r="44" spans="1:10" ht="12.75" customHeight="1">
      <c r="A44" s="695"/>
      <c r="B44" s="770"/>
      <c r="C44" s="770"/>
      <c r="D44" s="766"/>
      <c r="E44" s="766"/>
      <c r="F44" s="766"/>
      <c r="G44" s="766"/>
      <c r="H44" s="766"/>
      <c r="I44" s="766"/>
      <c r="J44" s="769"/>
    </row>
    <row r="45" spans="1:10" ht="12.75" customHeight="1">
      <c r="A45" s="695"/>
      <c r="B45" s="770"/>
      <c r="C45" s="766"/>
      <c r="D45" s="766"/>
      <c r="E45" s="766"/>
      <c r="F45" s="766"/>
      <c r="G45" s="766"/>
      <c r="H45" s="766"/>
      <c r="I45" s="766"/>
      <c r="J45" s="769"/>
    </row>
    <row r="46" spans="1:10" ht="12.75" customHeight="1">
      <c r="A46" s="695"/>
      <c r="B46" s="766"/>
      <c r="C46" s="766"/>
      <c r="D46" s="766"/>
      <c r="E46" s="766"/>
      <c r="F46" s="766"/>
      <c r="G46" s="766"/>
      <c r="H46" s="766"/>
      <c r="I46" s="766"/>
      <c r="J46" s="769"/>
    </row>
    <row r="47" spans="1:10" ht="12.75" customHeight="1">
      <c r="A47" s="695"/>
      <c r="B47" s="766"/>
      <c r="C47" s="766"/>
      <c r="D47" s="766"/>
      <c r="E47" s="766"/>
      <c r="F47" s="766"/>
      <c r="G47" s="766"/>
      <c r="H47" s="766"/>
      <c r="I47" s="766"/>
      <c r="J47" s="769"/>
    </row>
    <row r="48" spans="1:10" ht="12.75" customHeight="1">
      <c r="A48" s="695"/>
      <c r="B48" s="766"/>
      <c r="C48" s="766"/>
      <c r="D48" s="766"/>
      <c r="E48" s="766"/>
      <c r="F48" s="766"/>
      <c r="G48" s="766"/>
      <c r="H48" s="766"/>
      <c r="I48" s="766"/>
      <c r="J48" s="769"/>
    </row>
    <row r="49" spans="1:10" ht="12.75">
      <c r="A49" s="772"/>
      <c r="B49" s="639"/>
      <c r="C49" s="639"/>
      <c r="D49" s="639"/>
      <c r="E49" s="639"/>
      <c r="F49" s="639"/>
      <c r="G49" s="639"/>
      <c r="H49" s="639"/>
      <c r="I49" s="639"/>
      <c r="J49" s="773"/>
    </row>
    <row r="50" spans="1:10" ht="12.75">
      <c r="A50" s="772"/>
      <c r="B50" s="639"/>
      <c r="C50" s="639"/>
      <c r="D50" s="639"/>
      <c r="E50" s="639"/>
      <c r="F50" s="639"/>
      <c r="G50" s="639"/>
      <c r="H50" s="639"/>
      <c r="I50" s="639"/>
      <c r="J50" s="773"/>
    </row>
    <row r="51" spans="1:10" ht="12.75">
      <c r="A51" s="772"/>
      <c r="B51" s="639"/>
      <c r="C51" s="639"/>
      <c r="D51" s="639"/>
      <c r="E51" s="639"/>
      <c r="F51" s="639"/>
      <c r="G51" s="639"/>
      <c r="H51" s="639"/>
      <c r="I51" s="639"/>
      <c r="J51" s="773"/>
    </row>
    <row r="52" spans="1:10" ht="12.75">
      <c r="A52" s="772"/>
      <c r="B52" s="639"/>
      <c r="C52" s="639"/>
      <c r="D52" s="639"/>
      <c r="E52" s="639"/>
      <c r="F52" s="639"/>
      <c r="G52" s="639"/>
      <c r="H52" s="639"/>
      <c r="I52" s="639"/>
      <c r="J52" s="773"/>
    </row>
    <row r="53" spans="1:10" ht="12.75">
      <c r="A53" s="772"/>
      <c r="B53" s="639"/>
      <c r="C53" s="639"/>
      <c r="D53" s="639"/>
      <c r="E53" s="639"/>
      <c r="F53" s="639"/>
      <c r="G53" s="639"/>
      <c r="H53" s="639"/>
      <c r="I53" s="639"/>
      <c r="J53" s="773"/>
    </row>
    <row r="54" spans="1:10" ht="12.75">
      <c r="A54" s="772"/>
      <c r="B54" s="639"/>
      <c r="C54" s="639"/>
      <c r="D54" s="639"/>
      <c r="E54" s="639"/>
      <c r="F54" s="639"/>
      <c r="G54" s="639"/>
      <c r="H54" s="639"/>
      <c r="I54" s="639"/>
      <c r="J54" s="773"/>
    </row>
    <row r="55" spans="1:10" ht="12.7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6"/>
    </row>
    <row r="56" spans="1:10" ht="12.75" customHeight="1">
      <c r="A56" s="774"/>
      <c r="B56" s="624"/>
      <c r="C56" s="624"/>
      <c r="D56" s="624"/>
      <c r="E56" s="624"/>
      <c r="F56" s="624"/>
      <c r="G56" s="624"/>
      <c r="H56" s="624"/>
      <c r="I56" s="624"/>
      <c r="J56" s="625"/>
    </row>
    <row r="57" spans="1:10" ht="12.75" customHeight="1">
      <c r="A57" s="623"/>
      <c r="B57" s="624"/>
      <c r="C57" s="624"/>
      <c r="D57" s="624"/>
      <c r="E57" s="624"/>
      <c r="F57" s="624"/>
      <c r="G57" s="624"/>
      <c r="H57" s="624"/>
      <c r="I57" s="624"/>
      <c r="J57" s="625"/>
    </row>
    <row r="58" spans="1:10" ht="12.75" customHeight="1">
      <c r="A58" s="623"/>
      <c r="B58" s="624"/>
      <c r="C58" s="624"/>
      <c r="D58" s="624"/>
      <c r="E58" s="624"/>
      <c r="F58" s="624"/>
      <c r="G58" s="624"/>
      <c r="H58" s="624"/>
      <c r="I58" s="624"/>
      <c r="J58" s="625"/>
    </row>
    <row r="59" spans="1:10" ht="12.75" customHeight="1">
      <c r="A59" s="626" t="s">
        <v>296</v>
      </c>
      <c r="B59" s="627"/>
      <c r="C59" s="627"/>
      <c r="D59" s="627" t="s">
        <v>69</v>
      </c>
      <c r="E59" s="627"/>
      <c r="F59" s="627"/>
      <c r="G59" s="627" t="s">
        <v>297</v>
      </c>
      <c r="H59" s="627"/>
      <c r="I59" s="627"/>
      <c r="J59" s="777"/>
    </row>
    <row r="60" spans="1:10" ht="12.75" customHeight="1">
      <c r="A60" s="623"/>
      <c r="B60" s="888" t="s">
        <v>71</v>
      </c>
      <c r="C60" s="888"/>
      <c r="D60" s="624" t="s">
        <v>218</v>
      </c>
      <c r="E60" s="888" t="s">
        <v>119</v>
      </c>
      <c r="F60" s="888"/>
      <c r="G60" s="624"/>
      <c r="H60" s="889" t="s">
        <v>313</v>
      </c>
      <c r="I60" s="889"/>
      <c r="J60" s="625"/>
    </row>
    <row r="61" spans="1:10" ht="12.75" customHeight="1" thickBot="1">
      <c r="A61" s="630"/>
      <c r="B61" s="631"/>
      <c r="C61" s="631"/>
      <c r="D61" s="631"/>
      <c r="E61" s="631"/>
      <c r="F61" s="631"/>
      <c r="G61" s="631"/>
      <c r="H61" s="631"/>
      <c r="I61" s="631"/>
      <c r="J61" s="651"/>
    </row>
    <row r="62" spans="1:10" ht="13.5" customHeight="1">
      <c r="A62" s="620"/>
      <c r="B62" s="624"/>
      <c r="C62" s="624"/>
      <c r="D62" s="624"/>
      <c r="E62" s="624"/>
      <c r="F62" s="624"/>
      <c r="G62" s="624"/>
      <c r="H62" s="624"/>
      <c r="I62" s="624"/>
      <c r="J62" s="624"/>
    </row>
    <row r="63" spans="1:10" ht="11.25" customHeight="1">
      <c r="A63" s="775" t="s">
        <v>219</v>
      </c>
      <c r="B63" s="624"/>
      <c r="C63" s="624"/>
      <c r="D63" s="624"/>
      <c r="E63" s="624"/>
      <c r="F63" s="624"/>
      <c r="G63" s="624"/>
      <c r="H63" s="624"/>
      <c r="I63" s="624"/>
      <c r="J63" s="624"/>
    </row>
    <row r="64" spans="1:10" ht="11.25" customHeight="1">
      <c r="A64" s="775" t="s">
        <v>298</v>
      </c>
      <c r="B64" s="624"/>
      <c r="C64" s="624"/>
      <c r="D64" s="624"/>
      <c r="E64" s="624"/>
      <c r="F64" s="624"/>
      <c r="G64" s="624"/>
      <c r="H64" s="624"/>
      <c r="I64" s="624"/>
      <c r="J64" s="624"/>
    </row>
    <row r="65" spans="1:10" ht="6" customHeight="1">
      <c r="A65" s="775"/>
      <c r="B65" s="624"/>
      <c r="C65" s="624"/>
      <c r="D65" s="624"/>
      <c r="E65" s="624"/>
      <c r="F65" s="624"/>
      <c r="G65" s="624"/>
      <c r="H65" s="624"/>
      <c r="I65" s="624"/>
      <c r="J65" s="624"/>
    </row>
    <row r="66" spans="1:10" ht="11.25" customHeight="1">
      <c r="A66" s="778" t="s">
        <v>299</v>
      </c>
      <c r="B66" s="778"/>
      <c r="C66" s="778"/>
      <c r="D66" s="778"/>
      <c r="E66" s="778"/>
      <c r="F66" s="778"/>
      <c r="G66" s="778"/>
      <c r="H66" s="778"/>
      <c r="I66" s="775"/>
      <c r="J66" s="624"/>
    </row>
    <row r="67" spans="1:10" ht="11.25" customHeight="1">
      <c r="A67" s="778" t="s">
        <v>300</v>
      </c>
      <c r="B67" s="778"/>
      <c r="C67" s="778"/>
      <c r="D67" s="778"/>
      <c r="E67" s="778"/>
      <c r="F67" s="778"/>
      <c r="G67" s="778" t="s">
        <v>301</v>
      </c>
      <c r="H67" s="778"/>
      <c r="I67" s="778"/>
      <c r="J67" s="775"/>
    </row>
    <row r="68" spans="1:10" ht="11.25" customHeight="1">
      <c r="A68" s="778" t="s">
        <v>307</v>
      </c>
      <c r="B68" s="778"/>
      <c r="C68" s="778"/>
      <c r="D68" s="778"/>
      <c r="E68" s="778"/>
      <c r="F68" s="778"/>
      <c r="G68" s="778" t="s">
        <v>302</v>
      </c>
      <c r="H68" s="778"/>
      <c r="I68" s="778"/>
      <c r="J68" s="778"/>
    </row>
    <row r="69" spans="1:10" ht="11.25" customHeight="1">
      <c r="A69" s="778" t="s">
        <v>303</v>
      </c>
      <c r="B69" s="778"/>
      <c r="C69" s="778"/>
      <c r="D69" s="778"/>
      <c r="E69" s="778"/>
      <c r="F69" s="778"/>
      <c r="G69" s="778" t="s">
        <v>304</v>
      </c>
      <c r="H69" s="778"/>
      <c r="I69" s="778"/>
      <c r="J69" s="778"/>
    </row>
    <row r="70" spans="1:10" ht="12.75" customHeight="1">
      <c r="A70" s="778"/>
      <c r="B70" s="778"/>
      <c r="C70" s="778"/>
      <c r="D70" s="778"/>
      <c r="E70" s="778"/>
      <c r="F70" s="778"/>
      <c r="G70" s="778"/>
      <c r="H70" s="778"/>
      <c r="I70" s="778"/>
      <c r="J70" s="778"/>
    </row>
    <row r="71" spans="1:10" ht="12.75" customHeight="1">
      <c r="A71" s="778"/>
      <c r="B71" s="778"/>
      <c r="C71" s="778"/>
      <c r="D71" s="778"/>
      <c r="E71" s="778"/>
      <c r="F71" s="778"/>
      <c r="G71" s="778"/>
      <c r="H71" s="778"/>
      <c r="I71" s="778"/>
      <c r="J71" s="778"/>
    </row>
    <row r="72" spans="1:10" ht="12.75" customHeight="1">
      <c r="A72" s="778"/>
      <c r="B72" s="778"/>
      <c r="C72" s="778"/>
      <c r="D72" s="778"/>
      <c r="E72" s="778"/>
      <c r="F72" s="778"/>
      <c r="G72" s="778"/>
      <c r="H72" s="778"/>
      <c r="I72" s="778"/>
      <c r="J72" s="778"/>
    </row>
    <row r="73" spans="1:10" ht="12.75" customHeight="1">
      <c r="A73" s="778"/>
      <c r="B73" s="778"/>
      <c r="C73" s="778"/>
      <c r="D73" s="778"/>
      <c r="E73" s="778"/>
      <c r="F73" s="778"/>
      <c r="G73" s="778"/>
      <c r="H73" s="778"/>
      <c r="I73" s="778"/>
      <c r="J73" s="778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2011
K a p i t á l o v é   v ý d a j e 
&amp;"Arial Narrow,Obyčejné"&amp;12včetně použití vl.zdrojů z IF k IA, státní dotace a ostat.zdrojů&amp;R&amp;"Arial Narrow,Kurzíva"&amp;11Tabulka č. 3 c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G13" sqref="G13"/>
    </sheetView>
  </sheetViews>
  <sheetFormatPr defaultColWidth="9.00390625" defaultRowHeight="12.75"/>
  <cols>
    <col min="1" max="1" width="33.875" style="216" customWidth="1"/>
    <col min="2" max="2" width="5.75390625" style="216" customWidth="1"/>
    <col min="3" max="3" width="9.125" style="216" customWidth="1"/>
    <col min="4" max="4" width="9.625" style="216" customWidth="1"/>
    <col min="5" max="5" width="8.75390625" style="216" customWidth="1"/>
    <col min="6" max="6" width="9.375" style="216" customWidth="1"/>
    <col min="7" max="7" width="10.125" style="216" customWidth="1"/>
    <col min="8" max="8" width="9.625" style="216" customWidth="1"/>
    <col min="9" max="9" width="8.625" style="76" customWidth="1"/>
    <col min="10" max="10" width="10.125" style="76" customWidth="1"/>
    <col min="11" max="16384" width="9.125" style="76" customWidth="1"/>
  </cols>
  <sheetData>
    <row r="1" spans="1:12" ht="12.75">
      <c r="A1" s="74" t="s">
        <v>110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5"/>
    </row>
    <row r="2" spans="1:12" ht="15.75" thickBot="1">
      <c r="A2" s="74"/>
      <c r="B2" s="77" t="s">
        <v>135</v>
      </c>
      <c r="C2" s="77"/>
      <c r="D2" s="77"/>
      <c r="E2" s="77"/>
      <c r="F2" s="77"/>
      <c r="G2" s="77"/>
      <c r="H2" s="77"/>
      <c r="I2" s="75"/>
      <c r="J2" s="74" t="s">
        <v>72</v>
      </c>
      <c r="K2" s="75"/>
      <c r="L2" s="75"/>
    </row>
    <row r="3" spans="1:17" ht="14.25" thickBot="1" thickTop="1">
      <c r="A3" s="78" t="s">
        <v>73</v>
      </c>
      <c r="B3" s="79" t="s">
        <v>74</v>
      </c>
      <c r="C3" s="80"/>
      <c r="D3" s="81" t="s">
        <v>136</v>
      </c>
      <c r="E3" s="82"/>
      <c r="F3" s="83"/>
      <c r="G3" s="84" t="s">
        <v>137</v>
      </c>
      <c r="H3" s="85"/>
      <c r="I3" s="86"/>
      <c r="J3" s="87" t="s">
        <v>7</v>
      </c>
      <c r="K3" s="88"/>
      <c r="L3" s="89"/>
      <c r="M3" s="90"/>
      <c r="N3" s="90"/>
      <c r="O3" s="91"/>
      <c r="P3" s="90"/>
      <c r="Q3" s="90"/>
    </row>
    <row r="4" spans="1:17" ht="12" customHeight="1" thickBot="1">
      <c r="A4" s="92"/>
      <c r="B4" s="93"/>
      <c r="C4" s="94" t="s">
        <v>75</v>
      </c>
      <c r="D4" s="95" t="s">
        <v>76</v>
      </c>
      <c r="E4" s="96" t="s">
        <v>77</v>
      </c>
      <c r="F4" s="97" t="s">
        <v>75</v>
      </c>
      <c r="G4" s="98" t="s">
        <v>76</v>
      </c>
      <c r="H4" s="99" t="s">
        <v>77</v>
      </c>
      <c r="I4" s="97" t="s">
        <v>75</v>
      </c>
      <c r="J4" s="95" t="s">
        <v>76</v>
      </c>
      <c r="K4" s="99" t="s">
        <v>77</v>
      </c>
      <c r="L4" s="100"/>
      <c r="M4" s="90"/>
      <c r="N4" s="91"/>
      <c r="O4" s="90"/>
      <c r="P4" s="90"/>
      <c r="Q4" s="91"/>
    </row>
    <row r="5" spans="1:17" ht="14.25" customHeight="1">
      <c r="A5" s="101" t="s">
        <v>78</v>
      </c>
      <c r="B5" s="102" t="s">
        <v>79</v>
      </c>
      <c r="C5" s="103">
        <f>C6+C7</f>
        <v>234</v>
      </c>
      <c r="D5" s="103">
        <f>D6+D7</f>
        <v>34</v>
      </c>
      <c r="E5" s="104">
        <f>SUM(E6:E7)</f>
        <v>268</v>
      </c>
      <c r="F5" s="105">
        <f>F6+F7</f>
        <v>228</v>
      </c>
      <c r="G5" s="106">
        <f>G6+G7</f>
        <v>42</v>
      </c>
      <c r="H5" s="107">
        <f>H6+H7</f>
        <v>270</v>
      </c>
      <c r="I5" s="108">
        <f aca="true" t="shared" si="0" ref="I5:K6">F5/C5*100</f>
        <v>97.43589743589743</v>
      </c>
      <c r="J5" s="109">
        <f t="shared" si="0"/>
        <v>123.52941176470588</v>
      </c>
      <c r="K5" s="110">
        <f t="shared" si="0"/>
        <v>100.74626865671641</v>
      </c>
      <c r="L5" s="100"/>
      <c r="M5" s="90"/>
      <c r="N5" s="90"/>
      <c r="O5" s="90"/>
      <c r="P5" s="90"/>
      <c r="Q5" s="90"/>
    </row>
    <row r="6" spans="1:17" ht="14.25" customHeight="1">
      <c r="A6" s="111" t="s">
        <v>80</v>
      </c>
      <c r="B6" s="112" t="s">
        <v>79</v>
      </c>
      <c r="C6" s="113">
        <v>234</v>
      </c>
      <c r="D6" s="114">
        <v>34</v>
      </c>
      <c r="E6" s="115">
        <f>SUM(C6:D6)</f>
        <v>268</v>
      </c>
      <c r="F6" s="116">
        <v>221</v>
      </c>
      <c r="G6" s="114">
        <v>42</v>
      </c>
      <c r="H6" s="115">
        <f>SUM(F6:G6)</f>
        <v>263</v>
      </c>
      <c r="I6" s="117">
        <f t="shared" si="0"/>
        <v>94.44444444444444</v>
      </c>
      <c r="J6" s="118">
        <f t="shared" si="0"/>
        <v>123.52941176470588</v>
      </c>
      <c r="K6" s="119">
        <f t="shared" si="0"/>
        <v>98.13432835820896</v>
      </c>
      <c r="L6" s="100"/>
      <c r="M6" s="90"/>
      <c r="N6" s="90"/>
      <c r="O6" s="90"/>
      <c r="P6" s="90"/>
      <c r="Q6" s="90"/>
    </row>
    <row r="7" spans="1:17" ht="14.25" customHeight="1" thickBot="1">
      <c r="A7" s="120" t="s">
        <v>81</v>
      </c>
      <c r="B7" s="121" t="s">
        <v>79</v>
      </c>
      <c r="C7" s="122">
        <v>0</v>
      </c>
      <c r="D7" s="123">
        <v>0</v>
      </c>
      <c r="E7" s="124">
        <v>0</v>
      </c>
      <c r="F7" s="125">
        <v>7</v>
      </c>
      <c r="G7" s="123">
        <v>0</v>
      </c>
      <c r="H7" s="115">
        <f>SUM(F7:G7)</f>
        <v>7</v>
      </c>
      <c r="I7" s="126">
        <v>0</v>
      </c>
      <c r="J7" s="127">
        <v>0</v>
      </c>
      <c r="K7" s="128">
        <v>0</v>
      </c>
      <c r="L7" s="100"/>
      <c r="M7" s="90"/>
      <c r="N7" s="90"/>
      <c r="O7" s="90"/>
      <c r="P7" s="90"/>
      <c r="Q7" s="90"/>
    </row>
    <row r="8" spans="1:17" ht="14.25" customHeight="1" thickBot="1">
      <c r="A8" s="129" t="s">
        <v>82</v>
      </c>
      <c r="B8" s="93" t="s">
        <v>79</v>
      </c>
      <c r="C8" s="130">
        <v>0</v>
      </c>
      <c r="D8" s="131">
        <v>0</v>
      </c>
      <c r="E8" s="132">
        <v>0</v>
      </c>
      <c r="F8" s="133">
        <v>0</v>
      </c>
      <c r="G8" s="131">
        <v>0</v>
      </c>
      <c r="H8" s="132">
        <v>1</v>
      </c>
      <c r="I8" s="134"/>
      <c r="J8" s="135"/>
      <c r="K8" s="136"/>
      <c r="L8" s="100"/>
      <c r="M8" s="90"/>
      <c r="N8" s="90"/>
      <c r="O8" s="90"/>
      <c r="P8" s="90"/>
      <c r="Q8" s="90"/>
    </row>
    <row r="9" spans="1:17" ht="14.25" customHeight="1">
      <c r="A9" s="137" t="s">
        <v>83</v>
      </c>
      <c r="B9" s="102"/>
      <c r="C9" s="138"/>
      <c r="D9" s="139"/>
      <c r="E9" s="104"/>
      <c r="F9" s="140"/>
      <c r="G9" s="139"/>
      <c r="H9" s="104"/>
      <c r="I9" s="141"/>
      <c r="J9" s="139"/>
      <c r="K9" s="142"/>
      <c r="L9" s="100"/>
      <c r="M9" s="90"/>
      <c r="N9" s="90"/>
      <c r="O9" s="90"/>
      <c r="P9" s="90"/>
      <c r="Q9" s="90"/>
    </row>
    <row r="10" spans="1:17" s="152" customFormat="1" ht="14.25" customHeight="1" thickBot="1">
      <c r="A10" s="143" t="s">
        <v>84</v>
      </c>
      <c r="B10" s="144" t="s">
        <v>79</v>
      </c>
      <c r="C10" s="145">
        <v>0</v>
      </c>
      <c r="D10" s="146">
        <v>0</v>
      </c>
      <c r="E10" s="147">
        <v>0</v>
      </c>
      <c r="F10" s="148">
        <v>6</v>
      </c>
      <c r="G10" s="146"/>
      <c r="H10" s="149">
        <f>SUM(F10:G10)</f>
        <v>6</v>
      </c>
      <c r="I10" s="126"/>
      <c r="J10" s="146"/>
      <c r="K10" s="119"/>
      <c r="L10" s="150"/>
      <c r="M10" s="151"/>
      <c r="N10" s="151"/>
      <c r="O10" s="151"/>
      <c r="P10" s="151"/>
      <c r="Q10" s="151"/>
    </row>
    <row r="11" spans="1:17" ht="14.25" customHeight="1">
      <c r="A11" s="101" t="s">
        <v>85</v>
      </c>
      <c r="B11" s="153" t="s">
        <v>79</v>
      </c>
      <c r="C11" s="154">
        <f>C12+C13</f>
        <v>117748</v>
      </c>
      <c r="D11" s="154">
        <f>D12+D13</f>
        <v>1836</v>
      </c>
      <c r="E11" s="155">
        <f>SUM(E12:E13)</f>
        <v>119584</v>
      </c>
      <c r="F11" s="156">
        <f>SUM(F12:F13)</f>
        <v>111345</v>
      </c>
      <c r="G11" s="156">
        <f>SUM(G12:G13)</f>
        <v>2366</v>
      </c>
      <c r="H11" s="157">
        <f>SUM(H12:H13)</f>
        <v>113711</v>
      </c>
      <c r="I11" s="117">
        <f aca="true" t="shared" si="1" ref="I11:K12">F11/C11*100</f>
        <v>94.56211570472534</v>
      </c>
      <c r="J11" s="118">
        <f t="shared" si="1"/>
        <v>128.86710239651416</v>
      </c>
      <c r="K11" s="158">
        <f t="shared" si="1"/>
        <v>95.08880786727322</v>
      </c>
      <c r="L11" s="100"/>
      <c r="M11" s="90"/>
      <c r="N11" s="90"/>
      <c r="O11" s="90"/>
      <c r="P11" s="90"/>
      <c r="Q11" s="90"/>
    </row>
    <row r="12" spans="1:17" ht="14.25" customHeight="1">
      <c r="A12" s="111" t="s">
        <v>86</v>
      </c>
      <c r="B12" s="112" t="s">
        <v>79</v>
      </c>
      <c r="C12" s="159">
        <v>117748</v>
      </c>
      <c r="D12" s="156">
        <v>1836</v>
      </c>
      <c r="E12" s="157">
        <f>SUM(C12:D12)</f>
        <v>119584</v>
      </c>
      <c r="F12" s="160">
        <v>106942</v>
      </c>
      <c r="G12" s="156">
        <v>2366</v>
      </c>
      <c r="H12" s="157">
        <f>SUM(F12:G12)</f>
        <v>109308</v>
      </c>
      <c r="I12" s="117">
        <f t="shared" si="1"/>
        <v>90.82277405985664</v>
      </c>
      <c r="J12" s="118">
        <f t="shared" si="1"/>
        <v>128.86710239651416</v>
      </c>
      <c r="K12" s="119">
        <f t="shared" si="1"/>
        <v>91.4068771742039</v>
      </c>
      <c r="L12" s="100"/>
      <c r="M12" s="90"/>
      <c r="N12" s="90"/>
      <c r="O12" s="90"/>
      <c r="P12" s="90"/>
      <c r="Q12" s="90"/>
    </row>
    <row r="13" spans="1:17" ht="14.25" customHeight="1" thickBot="1">
      <c r="A13" s="120" t="s">
        <v>81</v>
      </c>
      <c r="B13" s="121" t="s">
        <v>79</v>
      </c>
      <c r="C13" s="159">
        <v>0</v>
      </c>
      <c r="D13" s="156">
        <v>0</v>
      </c>
      <c r="E13" s="157">
        <v>0</v>
      </c>
      <c r="F13" s="160">
        <v>4403</v>
      </c>
      <c r="G13" s="156">
        <v>0</v>
      </c>
      <c r="H13" s="157">
        <f>SUM(F13:G13)</f>
        <v>4403</v>
      </c>
      <c r="I13" s="161"/>
      <c r="J13" s="162"/>
      <c r="K13" s="163"/>
      <c r="L13" s="100"/>
      <c r="M13" s="90"/>
      <c r="N13" s="90"/>
      <c r="O13" s="90"/>
      <c r="P13" s="90"/>
      <c r="Q13" s="90"/>
    </row>
    <row r="14" spans="1:17" ht="14.25" customHeight="1">
      <c r="A14" s="101" t="s">
        <v>87</v>
      </c>
      <c r="B14" s="102" t="s">
        <v>88</v>
      </c>
      <c r="C14" s="154">
        <f>C15</f>
        <v>27735</v>
      </c>
      <c r="D14" s="154">
        <f>D15</f>
        <v>114</v>
      </c>
      <c r="E14" s="155">
        <f>SUM(E15:E18)</f>
        <v>29379</v>
      </c>
      <c r="F14" s="164">
        <f>SUM(F15:F18)</f>
        <v>24596</v>
      </c>
      <c r="G14" s="164">
        <f>SUM(G15:G18)</f>
        <v>221</v>
      </c>
      <c r="H14" s="157">
        <f>SUM(H15:H18)</f>
        <v>27099</v>
      </c>
      <c r="I14" s="165">
        <f aca="true" t="shared" si="2" ref="I14:K15">F14/C14*100</f>
        <v>88.68217054263566</v>
      </c>
      <c r="J14" s="166">
        <f t="shared" si="2"/>
        <v>193.859649122807</v>
      </c>
      <c r="K14" s="158">
        <f t="shared" si="2"/>
        <v>92.23935464107015</v>
      </c>
      <c r="L14" s="100"/>
      <c r="M14" s="90"/>
      <c r="N14" s="90"/>
      <c r="O14" s="167"/>
      <c r="P14" s="167"/>
      <c r="Q14" s="167"/>
    </row>
    <row r="15" spans="1:17" ht="14.25" customHeight="1">
      <c r="A15" s="111" t="s">
        <v>89</v>
      </c>
      <c r="B15" s="112" t="s">
        <v>88</v>
      </c>
      <c r="C15" s="159">
        <v>27735</v>
      </c>
      <c r="D15" s="156">
        <v>114</v>
      </c>
      <c r="E15" s="157">
        <f>SUM(C15:D15)</f>
        <v>27849</v>
      </c>
      <c r="F15" s="160">
        <v>23546</v>
      </c>
      <c r="G15" s="156">
        <v>221</v>
      </c>
      <c r="H15" s="157">
        <f>F15+G15</f>
        <v>23767</v>
      </c>
      <c r="I15" s="117">
        <f t="shared" si="2"/>
        <v>84.8963403641608</v>
      </c>
      <c r="J15" s="118">
        <f t="shared" si="2"/>
        <v>193.859649122807</v>
      </c>
      <c r="K15" s="119">
        <f t="shared" si="2"/>
        <v>85.342382132213</v>
      </c>
      <c r="L15" s="100"/>
      <c r="M15" s="90"/>
      <c r="N15" s="90"/>
      <c r="O15" s="167"/>
      <c r="P15" s="167"/>
      <c r="Q15" s="167"/>
    </row>
    <row r="16" spans="1:17" ht="14.25" customHeight="1">
      <c r="A16" s="111" t="s">
        <v>90</v>
      </c>
      <c r="B16" s="112" t="s">
        <v>88</v>
      </c>
      <c r="C16" s="159">
        <v>0</v>
      </c>
      <c r="D16" s="156">
        <v>0</v>
      </c>
      <c r="E16" s="157">
        <f>SUM(C17:D17)</f>
        <v>0</v>
      </c>
      <c r="F16" s="160">
        <v>800</v>
      </c>
      <c r="G16" s="156">
        <v>0</v>
      </c>
      <c r="H16" s="157">
        <f>F16+G16</f>
        <v>800</v>
      </c>
      <c r="I16" s="117"/>
      <c r="J16" s="118"/>
      <c r="K16" s="119"/>
      <c r="L16" s="100"/>
      <c r="M16" s="90"/>
      <c r="N16" s="90"/>
      <c r="O16" s="167"/>
      <c r="P16" s="167"/>
      <c r="Q16" s="167"/>
    </row>
    <row r="17" spans="1:17" ht="14.25" customHeight="1">
      <c r="A17" s="111" t="s">
        <v>91</v>
      </c>
      <c r="B17" s="112" t="s">
        <v>88</v>
      </c>
      <c r="C17" s="159">
        <v>0</v>
      </c>
      <c r="D17" s="156">
        <v>0</v>
      </c>
      <c r="E17" s="157">
        <v>0</v>
      </c>
      <c r="F17" s="160">
        <v>250</v>
      </c>
      <c r="G17" s="156">
        <v>0</v>
      </c>
      <c r="H17" s="157">
        <v>250</v>
      </c>
      <c r="I17" s="117"/>
      <c r="J17" s="118"/>
      <c r="K17" s="119"/>
      <c r="L17" s="100"/>
      <c r="M17" s="90"/>
      <c r="N17" s="90"/>
      <c r="O17" s="167"/>
      <c r="P17" s="167"/>
      <c r="Q17" s="167"/>
    </row>
    <row r="18" spans="1:17" ht="14.25" customHeight="1" thickBot="1">
      <c r="A18" s="120" t="s">
        <v>92</v>
      </c>
      <c r="B18" s="121" t="s">
        <v>88</v>
      </c>
      <c r="C18" s="159"/>
      <c r="D18" s="156"/>
      <c r="E18" s="157">
        <v>1530</v>
      </c>
      <c r="F18" s="160"/>
      <c r="G18" s="156"/>
      <c r="H18" s="157">
        <v>2282</v>
      </c>
      <c r="I18" s="168"/>
      <c r="J18" s="169"/>
      <c r="K18" s="170">
        <f>H18/E18*100</f>
        <v>149.15032679738562</v>
      </c>
      <c r="L18" s="100"/>
      <c r="M18" s="90"/>
      <c r="N18" s="90"/>
      <c r="O18" s="167"/>
      <c r="P18" s="167"/>
      <c r="Q18" s="167"/>
    </row>
    <row r="19" spans="1:17" ht="14.25" customHeight="1">
      <c r="A19" s="101" t="s">
        <v>93</v>
      </c>
      <c r="B19" s="102" t="s">
        <v>88</v>
      </c>
      <c r="C19" s="138"/>
      <c r="D19" s="139"/>
      <c r="E19" s="104">
        <f>E20+E21+E22</f>
        <v>4580</v>
      </c>
      <c r="F19" s="171"/>
      <c r="G19" s="139"/>
      <c r="H19" s="155">
        <f>SUM(H20:H22)</f>
        <v>2018</v>
      </c>
      <c r="I19" s="165"/>
      <c r="J19" s="172"/>
      <c r="K19" s="158">
        <f>H19/E19*100</f>
        <v>44.06113537117904</v>
      </c>
      <c r="L19" s="100"/>
      <c r="M19" s="90"/>
      <c r="N19" s="90"/>
      <c r="O19" s="90"/>
      <c r="P19" s="90"/>
      <c r="Q19" s="167"/>
    </row>
    <row r="20" spans="1:17" ht="14.25" customHeight="1">
      <c r="A20" s="111" t="s">
        <v>94</v>
      </c>
      <c r="B20" s="112" t="s">
        <v>88</v>
      </c>
      <c r="C20" s="113"/>
      <c r="D20" s="114"/>
      <c r="E20" s="173">
        <v>0</v>
      </c>
      <c r="F20" s="116"/>
      <c r="G20" s="114"/>
      <c r="H20" s="107">
        <v>406</v>
      </c>
      <c r="I20" s="117"/>
      <c r="J20" s="118"/>
      <c r="K20" s="119">
        <v>0</v>
      </c>
      <c r="L20" s="100"/>
      <c r="M20" s="90"/>
      <c r="N20" s="90"/>
      <c r="O20" s="90"/>
      <c r="P20" s="90"/>
      <c r="Q20" s="167"/>
    </row>
    <row r="21" spans="1:17" ht="14.25" customHeight="1">
      <c r="A21" s="111" t="s">
        <v>95</v>
      </c>
      <c r="B21" s="112" t="s">
        <v>88</v>
      </c>
      <c r="C21" s="113"/>
      <c r="D21" s="114"/>
      <c r="E21" s="173">
        <v>760</v>
      </c>
      <c r="F21" s="116"/>
      <c r="G21" s="114"/>
      <c r="H21" s="173">
        <v>1359</v>
      </c>
      <c r="I21" s="117"/>
      <c r="J21" s="118"/>
      <c r="K21" s="119">
        <f aca="true" t="shared" si="3" ref="K21:K29">H21/E21*100</f>
        <v>178.81578947368422</v>
      </c>
      <c r="L21" s="100"/>
      <c r="M21" s="90"/>
      <c r="N21" s="90"/>
      <c r="O21" s="90"/>
      <c r="P21" s="90"/>
      <c r="Q21" s="167"/>
    </row>
    <row r="22" spans="1:17" ht="14.25" customHeight="1" thickBot="1">
      <c r="A22" s="120" t="s">
        <v>30</v>
      </c>
      <c r="B22" s="121" t="s">
        <v>88</v>
      </c>
      <c r="C22" s="122"/>
      <c r="D22" s="123"/>
      <c r="E22" s="173">
        <v>3820</v>
      </c>
      <c r="F22" s="125"/>
      <c r="G22" s="123"/>
      <c r="H22" s="173">
        <v>253</v>
      </c>
      <c r="I22" s="168"/>
      <c r="J22" s="169"/>
      <c r="K22" s="170">
        <f t="shared" si="3"/>
        <v>6.62303664921466</v>
      </c>
      <c r="L22" s="100"/>
      <c r="M22" s="90"/>
      <c r="N22" s="90"/>
      <c r="O22" s="90"/>
      <c r="P22" s="90"/>
      <c r="Q22" s="167"/>
    </row>
    <row r="23" spans="1:17" ht="14.25" customHeight="1">
      <c r="A23" s="174" t="s">
        <v>96</v>
      </c>
      <c r="B23" s="175" t="s">
        <v>97</v>
      </c>
      <c r="C23" s="176"/>
      <c r="D23" s="177"/>
      <c r="E23" s="178">
        <v>234930</v>
      </c>
      <c r="F23" s="179"/>
      <c r="G23" s="177"/>
      <c r="H23" s="180">
        <v>255414.81</v>
      </c>
      <c r="I23" s="181"/>
      <c r="J23" s="182"/>
      <c r="K23" s="183">
        <f t="shared" si="3"/>
        <v>108.71953773464436</v>
      </c>
      <c r="L23" s="100"/>
      <c r="M23" s="90"/>
      <c r="N23" s="90"/>
      <c r="O23" s="90"/>
      <c r="P23" s="90"/>
      <c r="Q23" s="167"/>
    </row>
    <row r="24" spans="1:17" ht="14.25" customHeight="1">
      <c r="A24" s="184" t="s">
        <v>98</v>
      </c>
      <c r="B24" s="112" t="s">
        <v>97</v>
      </c>
      <c r="C24" s="113"/>
      <c r="D24" s="114"/>
      <c r="E24" s="173">
        <v>526</v>
      </c>
      <c r="F24" s="116"/>
      <c r="G24" s="114"/>
      <c r="H24" s="173">
        <v>609.84</v>
      </c>
      <c r="I24" s="185"/>
      <c r="J24" s="186"/>
      <c r="K24" s="187">
        <f t="shared" si="3"/>
        <v>115.93916349809888</v>
      </c>
      <c r="L24" s="100"/>
      <c r="M24" s="90"/>
      <c r="N24" s="90"/>
      <c r="O24" s="90"/>
      <c r="P24" s="90"/>
      <c r="Q24" s="167"/>
    </row>
    <row r="25" spans="1:17" ht="14.25" customHeight="1" thickBot="1">
      <c r="A25" s="188" t="s">
        <v>99</v>
      </c>
      <c r="B25" s="189" t="s">
        <v>79</v>
      </c>
      <c r="C25" s="190">
        <v>147186</v>
      </c>
      <c r="D25" s="191">
        <v>2040</v>
      </c>
      <c r="E25" s="192">
        <f>C25+D25</f>
        <v>149226</v>
      </c>
      <c r="F25" s="193">
        <v>139009</v>
      </c>
      <c r="G25" s="194">
        <v>2520</v>
      </c>
      <c r="H25" s="192">
        <f>SUM(F25:G25)</f>
        <v>141529</v>
      </c>
      <c r="I25" s="195">
        <f aca="true" t="shared" si="4" ref="I25:J29">F25/C25*100</f>
        <v>94.44444444444444</v>
      </c>
      <c r="J25" s="196">
        <f t="shared" si="4"/>
        <v>123.52941176470588</v>
      </c>
      <c r="K25" s="197">
        <f t="shared" si="3"/>
        <v>94.84205165319717</v>
      </c>
      <c r="L25" s="100"/>
      <c r="M25" s="90"/>
      <c r="N25" s="90"/>
      <c r="O25" s="90"/>
      <c r="P25" s="90"/>
      <c r="Q25" s="167"/>
    </row>
    <row r="26" spans="1:17" ht="14.25" customHeight="1" thickBot="1">
      <c r="A26" s="198" t="s">
        <v>100</v>
      </c>
      <c r="B26" s="199" t="s">
        <v>101</v>
      </c>
      <c r="C26" s="130">
        <v>80</v>
      </c>
      <c r="D26" s="131">
        <v>90</v>
      </c>
      <c r="E26" s="132">
        <v>85</v>
      </c>
      <c r="F26" s="134">
        <v>76.93</v>
      </c>
      <c r="G26" s="200">
        <v>93.89</v>
      </c>
      <c r="H26" s="201">
        <v>77.23</v>
      </c>
      <c r="I26" s="134">
        <f t="shared" si="4"/>
        <v>96.16250000000001</v>
      </c>
      <c r="J26" s="135">
        <f t="shared" si="4"/>
        <v>104.32222222222222</v>
      </c>
      <c r="K26" s="136">
        <f t="shared" si="3"/>
        <v>90.85882352941177</v>
      </c>
      <c r="L26" s="100"/>
      <c r="M26" s="90"/>
      <c r="N26" s="90"/>
      <c r="O26" s="90"/>
      <c r="P26" s="90"/>
      <c r="Q26" s="90"/>
    </row>
    <row r="27" spans="1:17" ht="14.25" customHeight="1" thickBot="1">
      <c r="A27" s="198" t="s">
        <v>102</v>
      </c>
      <c r="B27" s="199" t="s">
        <v>101</v>
      </c>
      <c r="C27" s="130">
        <v>70</v>
      </c>
      <c r="D27" s="131">
        <v>80</v>
      </c>
      <c r="E27" s="132">
        <v>75</v>
      </c>
      <c r="F27" s="134">
        <v>62.39</v>
      </c>
      <c r="G27" s="135">
        <v>85.99</v>
      </c>
      <c r="H27" s="201">
        <v>62.55</v>
      </c>
      <c r="I27" s="134">
        <f t="shared" si="4"/>
        <v>89.12857142857143</v>
      </c>
      <c r="J27" s="135">
        <f t="shared" si="4"/>
        <v>107.4875</v>
      </c>
      <c r="K27" s="136">
        <f t="shared" si="3"/>
        <v>83.39999999999999</v>
      </c>
      <c r="L27" s="100"/>
      <c r="M27" s="90"/>
      <c r="N27" s="90"/>
      <c r="O27" s="90"/>
      <c r="P27" s="90"/>
      <c r="Q27" s="90"/>
    </row>
    <row r="28" spans="1:17" ht="14.25" customHeight="1" thickBot="1">
      <c r="A28" s="198" t="s">
        <v>103</v>
      </c>
      <c r="B28" s="199" t="s">
        <v>104</v>
      </c>
      <c r="C28" s="130">
        <v>235.54</v>
      </c>
      <c r="D28" s="131">
        <v>62.22</v>
      </c>
      <c r="E28" s="132"/>
      <c r="F28" s="133">
        <v>219.89</v>
      </c>
      <c r="G28" s="131">
        <v>93.41</v>
      </c>
      <c r="H28" s="132">
        <v>217.25</v>
      </c>
      <c r="I28" s="134">
        <f t="shared" si="4"/>
        <v>93.35569330050097</v>
      </c>
      <c r="J28" s="135">
        <f t="shared" si="4"/>
        <v>150.12857602057215</v>
      </c>
      <c r="K28" s="136"/>
      <c r="L28" s="100"/>
      <c r="M28" s="90"/>
      <c r="N28" s="90"/>
      <c r="O28" s="167"/>
      <c r="P28" s="167"/>
      <c r="Q28" s="167"/>
    </row>
    <row r="29" spans="1:17" ht="14.25" customHeight="1" thickBot="1">
      <c r="A29" s="202" t="s">
        <v>105</v>
      </c>
      <c r="B29" s="203" t="s">
        <v>79</v>
      </c>
      <c r="C29" s="204">
        <v>4</v>
      </c>
      <c r="D29" s="205">
        <v>2</v>
      </c>
      <c r="E29" s="206">
        <f>SUM(C29:D29)</f>
        <v>6</v>
      </c>
      <c r="F29" s="207">
        <v>4</v>
      </c>
      <c r="G29" s="205">
        <v>3</v>
      </c>
      <c r="H29" s="206">
        <f>F29+G29</f>
        <v>7</v>
      </c>
      <c r="I29" s="208">
        <f t="shared" si="4"/>
        <v>100</v>
      </c>
      <c r="J29" s="209">
        <f t="shared" si="4"/>
        <v>150</v>
      </c>
      <c r="K29" s="210">
        <f t="shared" si="3"/>
        <v>116.66666666666667</v>
      </c>
      <c r="L29" s="100"/>
      <c r="M29" s="90"/>
      <c r="N29" s="90"/>
      <c r="O29" s="90"/>
      <c r="P29" s="90"/>
      <c r="Q29" s="90"/>
    </row>
    <row r="30" spans="1:12" ht="14.25" customHeight="1" thickTop="1">
      <c r="A30" s="211" t="s">
        <v>106</v>
      </c>
      <c r="B30" s="211"/>
      <c r="C30" s="211"/>
      <c r="D30" s="211"/>
      <c r="E30" s="211"/>
      <c r="F30" s="211" t="s">
        <v>69</v>
      </c>
      <c r="G30" s="212" t="s">
        <v>107</v>
      </c>
      <c r="H30" s="212"/>
      <c r="I30" s="75"/>
      <c r="J30" s="74" t="s">
        <v>108</v>
      </c>
      <c r="K30" s="75"/>
      <c r="L30" s="75"/>
    </row>
    <row r="31" spans="1:12" ht="14.25" customHeight="1">
      <c r="A31" s="211"/>
      <c r="B31" s="213"/>
      <c r="C31" s="211"/>
      <c r="D31" s="211"/>
      <c r="E31" s="211"/>
      <c r="F31" s="211"/>
      <c r="G31" s="211" t="s">
        <v>109</v>
      </c>
      <c r="H31" s="211"/>
      <c r="I31" s="75"/>
      <c r="J31" s="214">
        <v>40939</v>
      </c>
      <c r="K31" s="75"/>
      <c r="L31" s="75"/>
    </row>
    <row r="32" spans="1:12" ht="15" customHeight="1">
      <c r="A32" s="74"/>
      <c r="B32" s="211"/>
      <c r="C32" s="211"/>
      <c r="D32" s="211"/>
      <c r="E32" s="211"/>
      <c r="F32" s="74"/>
      <c r="G32" s="74"/>
      <c r="H32" s="74"/>
      <c r="I32" s="75"/>
      <c r="J32" s="75"/>
      <c r="K32" s="75"/>
      <c r="L32" s="75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5"/>
      <c r="J33" s="75"/>
      <c r="K33" s="75"/>
      <c r="L33" s="75"/>
    </row>
    <row r="34" spans="1:12" ht="12.75">
      <c r="A34" s="74"/>
      <c r="B34" s="211"/>
      <c r="C34" s="211"/>
      <c r="D34" s="211"/>
      <c r="E34" s="211"/>
      <c r="F34" s="211"/>
      <c r="G34" s="211"/>
      <c r="H34" s="211"/>
      <c r="I34" s="75"/>
      <c r="J34" s="75"/>
      <c r="K34" s="75"/>
      <c r="L34" s="75"/>
    </row>
    <row r="35" spans="1:12" ht="12.75">
      <c r="A35" s="211"/>
      <c r="B35" s="211"/>
      <c r="C35" s="211"/>
      <c r="D35" s="211"/>
      <c r="E35" s="211"/>
      <c r="F35" s="211"/>
      <c r="G35" s="211"/>
      <c r="H35" s="211"/>
      <c r="I35" s="75"/>
      <c r="J35" s="75"/>
      <c r="K35" s="75"/>
      <c r="L35" s="75"/>
    </row>
    <row r="36" spans="1:8" ht="12.75">
      <c r="A36" s="215"/>
      <c r="B36" s="215"/>
      <c r="C36" s="215"/>
      <c r="D36" s="215"/>
      <c r="E36" s="215"/>
      <c r="F36" s="215"/>
      <c r="G36" s="215"/>
      <c r="H36" s="215"/>
    </row>
    <row r="37" spans="1:8" ht="12.75">
      <c r="A37" s="215"/>
      <c r="B37" s="215"/>
      <c r="C37" s="215"/>
      <c r="D37" s="215"/>
      <c r="E37" s="215"/>
      <c r="F37" s="215"/>
      <c r="G37" s="215"/>
      <c r="H37" s="215"/>
    </row>
    <row r="38" spans="1:8" ht="12.75">
      <c r="A38" s="215"/>
      <c r="B38" s="215"/>
      <c r="C38" s="215"/>
      <c r="D38" s="215"/>
      <c r="E38" s="215"/>
      <c r="F38" s="215"/>
      <c r="G38" s="215"/>
      <c r="H38" s="215"/>
    </row>
  </sheetData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3" sqref="E3"/>
    </sheetView>
  </sheetViews>
  <sheetFormatPr defaultColWidth="9.00390625" defaultRowHeight="12.75"/>
  <cols>
    <col min="1" max="1" width="25.00390625" style="0" customWidth="1"/>
    <col min="3" max="3" width="12.25390625" style="0" customWidth="1"/>
    <col min="4" max="4" width="11.75390625" style="0" customWidth="1"/>
    <col min="5" max="5" width="8.375" style="0" customWidth="1"/>
    <col min="6" max="6" width="11.625" style="0" customWidth="1"/>
    <col min="7" max="7" width="8.375" style="0" customWidth="1"/>
  </cols>
  <sheetData>
    <row r="1" spans="1:7" ht="15.75">
      <c r="A1" s="266" t="s">
        <v>148</v>
      </c>
      <c r="B1" s="267"/>
      <c r="C1" s="267"/>
      <c r="D1" s="267"/>
      <c r="E1" s="267"/>
      <c r="F1" s="267" t="s">
        <v>149</v>
      </c>
      <c r="G1" s="267"/>
    </row>
    <row r="2" spans="1:7" ht="15.75">
      <c r="A2" s="267" t="s">
        <v>150</v>
      </c>
      <c r="B2" s="267"/>
      <c r="C2" s="267"/>
      <c r="D2" s="267"/>
      <c r="E2" s="267"/>
      <c r="F2" s="267"/>
      <c r="G2" s="267"/>
    </row>
    <row r="3" spans="4:7" ht="15.75">
      <c r="D3" s="267"/>
      <c r="E3" s="267"/>
      <c r="F3" s="267"/>
      <c r="G3" s="267"/>
    </row>
    <row r="4" spans="1:7" ht="15.75">
      <c r="A4" s="267"/>
      <c r="B4" s="267"/>
      <c r="C4" s="267"/>
      <c r="D4" s="267"/>
      <c r="E4" s="267"/>
      <c r="F4" s="267"/>
      <c r="G4" s="267"/>
    </row>
    <row r="5" spans="1:7" ht="18.75">
      <c r="A5" s="268" t="s">
        <v>151</v>
      </c>
      <c r="B5" s="267"/>
      <c r="C5" s="267"/>
      <c r="D5" s="267"/>
      <c r="E5" s="267"/>
      <c r="F5" s="267"/>
      <c r="G5" s="267"/>
    </row>
    <row r="6" spans="1:7" ht="16.5" thickBot="1">
      <c r="A6" s="267"/>
      <c r="B6" s="267"/>
      <c r="C6" s="267"/>
      <c r="D6" s="267"/>
      <c r="E6" s="267"/>
      <c r="F6" s="267"/>
      <c r="G6" s="267"/>
    </row>
    <row r="7" spans="1:7" ht="16.5" thickTop="1">
      <c r="A7" s="269"/>
      <c r="B7" s="270" t="s">
        <v>152</v>
      </c>
      <c r="C7" s="271" t="s">
        <v>153</v>
      </c>
      <c r="D7" s="270" t="s">
        <v>6</v>
      </c>
      <c r="E7" s="271" t="s">
        <v>101</v>
      </c>
      <c r="F7" s="270" t="s">
        <v>6</v>
      </c>
      <c r="G7" s="272" t="s">
        <v>8</v>
      </c>
    </row>
    <row r="8" spans="1:7" ht="15.75">
      <c r="A8" s="273" t="s">
        <v>154</v>
      </c>
      <c r="B8" s="274" t="s">
        <v>111</v>
      </c>
      <c r="C8" s="275">
        <v>2011</v>
      </c>
      <c r="D8" s="274">
        <v>2011</v>
      </c>
      <c r="E8" s="275" t="s">
        <v>113</v>
      </c>
      <c r="F8" s="274">
        <v>2010</v>
      </c>
      <c r="G8" s="276" t="s">
        <v>134</v>
      </c>
    </row>
    <row r="9" spans="1:7" ht="16.5" thickBot="1">
      <c r="A9" s="277"/>
      <c r="B9" s="278"/>
      <c r="C9" s="279" t="s">
        <v>155</v>
      </c>
      <c r="D9" s="278"/>
      <c r="E9" s="279"/>
      <c r="F9" s="278"/>
      <c r="G9" s="280"/>
    </row>
    <row r="10" spans="1:7" ht="16.5" thickBot="1">
      <c r="A10" s="281" t="s">
        <v>114</v>
      </c>
      <c r="B10" s="282" t="s">
        <v>115</v>
      </c>
      <c r="C10" s="283">
        <v>1</v>
      </c>
      <c r="D10" s="282">
        <v>2</v>
      </c>
      <c r="E10" s="283">
        <v>3</v>
      </c>
      <c r="F10" s="282">
        <v>4</v>
      </c>
      <c r="G10" s="284">
        <v>5</v>
      </c>
    </row>
    <row r="11" spans="1:7" ht="15.75">
      <c r="A11" s="285"/>
      <c r="B11" s="286"/>
      <c r="C11" s="287"/>
      <c r="D11" s="286"/>
      <c r="E11" s="287"/>
      <c r="F11" s="286"/>
      <c r="G11" s="288"/>
    </row>
    <row r="12" spans="1:7" ht="15.75">
      <c r="A12" s="289" t="s">
        <v>2</v>
      </c>
      <c r="B12" s="286"/>
      <c r="C12" s="287"/>
      <c r="D12" s="286"/>
      <c r="E12" s="287"/>
      <c r="F12" s="286"/>
      <c r="G12" s="290"/>
    </row>
    <row r="13" spans="1:7" ht="15.75">
      <c r="A13" s="285"/>
      <c r="B13" s="286"/>
      <c r="C13" s="287"/>
      <c r="D13" s="286"/>
      <c r="E13" s="287"/>
      <c r="F13" s="286"/>
      <c r="G13" s="290"/>
    </row>
    <row r="14" spans="1:7" ht="15.75">
      <c r="A14" s="285" t="s">
        <v>44</v>
      </c>
      <c r="B14" s="291" t="s">
        <v>156</v>
      </c>
      <c r="C14" s="292">
        <v>185</v>
      </c>
      <c r="D14" s="293">
        <v>179.4</v>
      </c>
      <c r="E14" s="294">
        <f>SUM((D14/C14)*100)</f>
        <v>96.97297297297297</v>
      </c>
      <c r="F14" s="286">
        <v>183.3</v>
      </c>
      <c r="G14" s="295">
        <f>SUM((D14/F14)*100)</f>
        <v>97.87234042553192</v>
      </c>
    </row>
    <row r="15" spans="1:7" ht="15.75">
      <c r="A15" s="285"/>
      <c r="B15" s="291"/>
      <c r="C15" s="292"/>
      <c r="D15" s="286"/>
      <c r="E15" s="287"/>
      <c r="F15" s="286"/>
      <c r="G15" s="290"/>
    </row>
    <row r="16" spans="1:7" ht="18.75">
      <c r="A16" s="285" t="s">
        <v>163</v>
      </c>
      <c r="B16" s="291" t="s">
        <v>88</v>
      </c>
      <c r="C16" s="292">
        <v>44607</v>
      </c>
      <c r="D16" s="292">
        <v>42179</v>
      </c>
      <c r="E16" s="294">
        <f>SUM((D16/C16)*100)</f>
        <v>94.55690810859282</v>
      </c>
      <c r="F16" s="292">
        <v>41689</v>
      </c>
      <c r="G16" s="295">
        <f>SUM((D16/F16)*100)</f>
        <v>101.17537000167911</v>
      </c>
    </row>
    <row r="17" spans="1:7" ht="15.75">
      <c r="A17" s="285" t="s">
        <v>157</v>
      </c>
      <c r="B17" s="291" t="s">
        <v>88</v>
      </c>
      <c r="C17" s="292">
        <v>36500</v>
      </c>
      <c r="D17" s="292">
        <v>29498</v>
      </c>
      <c r="E17" s="294">
        <f>SUM((D17/C17)*100)</f>
        <v>80.81643835616438</v>
      </c>
      <c r="F17" s="292">
        <v>29388</v>
      </c>
      <c r="G17" s="295">
        <f>SUM((D17/F17)*100)</f>
        <v>100.37430243636858</v>
      </c>
    </row>
    <row r="18" spans="1:7" ht="15.75">
      <c r="A18" s="285"/>
      <c r="B18" s="291"/>
      <c r="C18" s="292"/>
      <c r="D18" s="286"/>
      <c r="E18" s="287"/>
      <c r="F18" s="286"/>
      <c r="G18" s="290"/>
    </row>
    <row r="19" spans="1:7" ht="15.75">
      <c r="A19" s="285" t="s">
        <v>117</v>
      </c>
      <c r="B19" s="291" t="s">
        <v>97</v>
      </c>
      <c r="C19" s="218">
        <f>CEILING(C16*1000/C14/12,1)</f>
        <v>20094</v>
      </c>
      <c r="D19" s="218">
        <f>CEILING(D16*1000/D14/12,1)</f>
        <v>19593</v>
      </c>
      <c r="E19" s="217">
        <f>SUM((D19/C19)*100)</f>
        <v>97.50671842340998</v>
      </c>
      <c r="F19" s="218">
        <f>CEILING(F16*1000/F14/12,1)</f>
        <v>18953</v>
      </c>
      <c r="G19" s="295">
        <f>SUM((D19/F19)*100)</f>
        <v>103.37677412546826</v>
      </c>
    </row>
    <row r="20" spans="1:7" ht="15.75">
      <c r="A20" s="285"/>
      <c r="B20" s="291"/>
      <c r="C20" s="292"/>
      <c r="D20" s="286"/>
      <c r="E20" s="287"/>
      <c r="F20" s="286"/>
      <c r="G20" s="290"/>
    </row>
    <row r="21" spans="1:7" ht="15.75">
      <c r="A21" s="285" t="s">
        <v>118</v>
      </c>
      <c r="B21" s="291" t="s">
        <v>88</v>
      </c>
      <c r="C21" s="292">
        <v>900</v>
      </c>
      <c r="D21" s="292">
        <v>1283</v>
      </c>
      <c r="E21" s="294">
        <f>SUM((D21/C21)*100)</f>
        <v>142.55555555555554</v>
      </c>
      <c r="F21" s="292">
        <v>1272</v>
      </c>
      <c r="G21" s="295">
        <f>SUM((D21/F21)*100)</f>
        <v>100.86477987421382</v>
      </c>
    </row>
    <row r="22" spans="1:7" ht="15.75">
      <c r="A22" s="285"/>
      <c r="B22" s="286"/>
      <c r="C22" s="292"/>
      <c r="D22" s="286"/>
      <c r="E22" s="287"/>
      <c r="F22" s="286"/>
      <c r="G22" s="290"/>
    </row>
    <row r="23" spans="1:7" ht="15.75">
      <c r="A23" s="296" t="s">
        <v>158</v>
      </c>
      <c r="B23" s="286"/>
      <c r="C23" s="292"/>
      <c r="D23" s="286"/>
      <c r="E23" s="287"/>
      <c r="F23" s="286"/>
      <c r="G23" s="290"/>
    </row>
    <row r="24" spans="1:7" ht="15.75">
      <c r="A24" s="285" t="s">
        <v>159</v>
      </c>
      <c r="B24" s="291" t="s">
        <v>88</v>
      </c>
      <c r="C24" s="297" t="s">
        <v>119</v>
      </c>
      <c r="D24" s="286"/>
      <c r="E24" s="297" t="s">
        <v>119</v>
      </c>
      <c r="F24" s="286"/>
      <c r="G24" s="290"/>
    </row>
    <row r="25" spans="1:7" ht="15.75">
      <c r="A25" s="285"/>
      <c r="B25" s="286"/>
      <c r="C25" s="292"/>
      <c r="D25" s="286"/>
      <c r="E25" s="287"/>
      <c r="F25" s="286"/>
      <c r="G25" s="290"/>
    </row>
    <row r="26" spans="1:7" ht="15.75">
      <c r="A26" s="285"/>
      <c r="B26" s="286"/>
      <c r="C26" s="287"/>
      <c r="D26" s="286"/>
      <c r="E26" s="287"/>
      <c r="F26" s="286"/>
      <c r="G26" s="290"/>
    </row>
    <row r="27" spans="1:7" ht="15.75">
      <c r="A27" s="289" t="s">
        <v>49</v>
      </c>
      <c r="B27" s="286"/>
      <c r="C27" s="287"/>
      <c r="D27" s="286"/>
      <c r="E27" s="287"/>
      <c r="F27" s="286"/>
      <c r="G27" s="290"/>
    </row>
    <row r="28" spans="1:7" ht="15.75">
      <c r="A28" s="285"/>
      <c r="B28" s="286"/>
      <c r="C28" s="287"/>
      <c r="D28" s="286"/>
      <c r="E28" s="287"/>
      <c r="F28" s="286"/>
      <c r="G28" s="290"/>
    </row>
    <row r="29" spans="1:7" ht="15.75">
      <c r="A29" s="285" t="s">
        <v>44</v>
      </c>
      <c r="B29" s="291" t="s">
        <v>156</v>
      </c>
      <c r="C29" s="297" t="s">
        <v>119</v>
      </c>
      <c r="D29" s="286">
        <v>0.5</v>
      </c>
      <c r="E29" s="297" t="s">
        <v>119</v>
      </c>
      <c r="F29" s="286">
        <v>1.3</v>
      </c>
      <c r="G29" s="295">
        <f>SUM((D29/F29)*100)</f>
        <v>38.46153846153846</v>
      </c>
    </row>
    <row r="30" spans="1:7" ht="15.75">
      <c r="A30" s="285"/>
      <c r="B30" s="291"/>
      <c r="C30" s="297"/>
      <c r="D30" s="286"/>
      <c r="E30" s="297"/>
      <c r="F30" s="286"/>
      <c r="G30" s="290"/>
    </row>
    <row r="31" spans="1:7" ht="15.75">
      <c r="A31" s="285" t="s">
        <v>116</v>
      </c>
      <c r="B31" s="291" t="s">
        <v>88</v>
      </c>
      <c r="C31" s="297" t="s">
        <v>119</v>
      </c>
      <c r="D31" s="286">
        <v>128</v>
      </c>
      <c r="E31" s="297" t="s">
        <v>119</v>
      </c>
      <c r="F31" s="286">
        <v>296</v>
      </c>
      <c r="G31" s="295">
        <f>SUM((D31/F31)*100)</f>
        <v>43.24324324324324</v>
      </c>
    </row>
    <row r="32" spans="1:7" ht="15.75">
      <c r="A32" s="285"/>
      <c r="B32" s="291"/>
      <c r="C32" s="297"/>
      <c r="D32" s="286"/>
      <c r="E32" s="297"/>
      <c r="F32" s="286"/>
      <c r="G32" s="290"/>
    </row>
    <row r="33" spans="1:7" ht="15.75">
      <c r="A33" s="285" t="s">
        <v>117</v>
      </c>
      <c r="B33" s="291" t="s">
        <v>97</v>
      </c>
      <c r="C33" s="291" t="s">
        <v>119</v>
      </c>
      <c r="D33" s="219">
        <f>SUM(((D31*1000)/D29)/12)</f>
        <v>21333.333333333332</v>
      </c>
      <c r="E33" s="291" t="s">
        <v>119</v>
      </c>
      <c r="F33" s="219">
        <f>SUM(((F31*1000)/F29)/12)</f>
        <v>18974.358974358973</v>
      </c>
      <c r="G33" s="295">
        <f>SUM((D33/F33)*100)</f>
        <v>112.43243243243244</v>
      </c>
    </row>
    <row r="34" spans="1:7" ht="15.75">
      <c r="A34" s="285"/>
      <c r="B34" s="291"/>
      <c r="C34" s="297"/>
      <c r="D34" s="286"/>
      <c r="E34" s="297"/>
      <c r="F34" s="286"/>
      <c r="G34" s="290"/>
    </row>
    <row r="35" spans="1:7" ht="15.75">
      <c r="A35" s="285" t="s">
        <v>118</v>
      </c>
      <c r="B35" s="291"/>
      <c r="C35" s="297"/>
      <c r="D35" s="286"/>
      <c r="E35" s="297"/>
      <c r="F35" s="286"/>
      <c r="G35" s="290"/>
    </row>
    <row r="36" spans="1:7" ht="16.5" thickBot="1">
      <c r="A36" s="298"/>
      <c r="B36" s="299"/>
      <c r="C36" s="300"/>
      <c r="D36" s="299"/>
      <c r="E36" s="300"/>
      <c r="F36" s="299"/>
      <c r="G36" s="301"/>
    </row>
    <row r="37" spans="1:7" ht="16.5" thickTop="1">
      <c r="A37" s="267"/>
      <c r="B37" s="267"/>
      <c r="C37" s="267"/>
      <c r="D37" s="267"/>
      <c r="E37" s="267"/>
      <c r="F37" s="267"/>
      <c r="G37" s="267"/>
    </row>
    <row r="38" spans="1:7" ht="15.75">
      <c r="A38" s="267"/>
      <c r="B38" s="267"/>
      <c r="C38" s="267"/>
      <c r="D38" s="267"/>
      <c r="E38" s="267"/>
      <c r="F38" s="267"/>
      <c r="G38" s="267"/>
    </row>
    <row r="39" spans="1:7" ht="15.75">
      <c r="A39" s="267"/>
      <c r="B39" s="267"/>
      <c r="C39" s="267"/>
      <c r="D39" s="267"/>
      <c r="E39" s="267"/>
      <c r="F39" s="267"/>
      <c r="G39" s="267"/>
    </row>
    <row r="40" spans="1:7" ht="15.75">
      <c r="A40" s="267" t="s">
        <v>160</v>
      </c>
      <c r="B40" s="267"/>
      <c r="C40" s="267" t="s">
        <v>161</v>
      </c>
      <c r="D40" s="267"/>
      <c r="E40" s="267" t="s">
        <v>162</v>
      </c>
      <c r="G40" s="302"/>
    </row>
    <row r="41" spans="1:7" ht="15.75">
      <c r="A41" s="267"/>
      <c r="B41" s="267"/>
      <c r="C41" s="267"/>
      <c r="D41" s="267"/>
      <c r="E41" s="267" t="s">
        <v>69</v>
      </c>
      <c r="G41" s="267"/>
    </row>
    <row r="42" spans="1:7" ht="15.75">
      <c r="A42" s="267"/>
      <c r="B42" s="267"/>
      <c r="C42" s="267"/>
      <c r="D42" s="267"/>
      <c r="E42" s="267"/>
      <c r="F42" s="267"/>
      <c r="G42" s="267"/>
    </row>
    <row r="43" spans="1:7" ht="15.75">
      <c r="A43" s="267"/>
      <c r="B43" s="267"/>
      <c r="C43" s="267"/>
      <c r="D43" s="267"/>
      <c r="E43" s="267"/>
      <c r="F43" s="267"/>
      <c r="G43" s="267"/>
    </row>
    <row r="44" spans="1:7" ht="15.75">
      <c r="A44" s="267"/>
      <c r="B44" s="267"/>
      <c r="C44" s="267"/>
      <c r="D44" s="267"/>
      <c r="E44" s="267"/>
      <c r="F44" s="267"/>
      <c r="G44" s="267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20" sqref="B20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:11" ht="20.25">
      <c r="A1" s="220" t="s">
        <v>143</v>
      </c>
      <c r="B1" s="220"/>
      <c r="C1" s="220"/>
      <c r="D1" s="220"/>
      <c r="E1" s="221"/>
      <c r="F1" s="221"/>
      <c r="G1" s="221"/>
      <c r="H1" s="221"/>
      <c r="I1" s="221"/>
      <c r="J1" s="221"/>
      <c r="K1" s="221"/>
    </row>
    <row r="2" spans="1:11" ht="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.7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2" ht="17.25" thickBot="1" thickTop="1">
      <c r="A4" s="222" t="s">
        <v>52</v>
      </c>
      <c r="B4" s="223"/>
      <c r="C4" s="223"/>
      <c r="D4" s="224"/>
      <c r="E4" s="223" t="s">
        <v>120</v>
      </c>
      <c r="F4" s="223"/>
      <c r="G4" s="223"/>
      <c r="H4" s="224"/>
      <c r="I4" s="223" t="s">
        <v>121</v>
      </c>
      <c r="J4" s="223"/>
      <c r="K4" s="223"/>
      <c r="L4" s="225"/>
    </row>
    <row r="5" spans="1:12" ht="15.75" thickBot="1">
      <c r="A5" s="226" t="s">
        <v>122</v>
      </c>
      <c r="B5" s="227"/>
      <c r="C5" s="227"/>
      <c r="D5" s="228"/>
      <c r="E5" s="227" t="s">
        <v>123</v>
      </c>
      <c r="F5" s="229"/>
      <c r="G5" s="227" t="s">
        <v>124</v>
      </c>
      <c r="H5" s="228"/>
      <c r="I5" s="227" t="s">
        <v>125</v>
      </c>
      <c r="J5" s="229"/>
      <c r="K5" s="227" t="s">
        <v>138</v>
      </c>
      <c r="L5" s="230"/>
    </row>
    <row r="6" spans="1:12" ht="19.5" customHeight="1" thickTop="1">
      <c r="A6" s="231" t="s">
        <v>139</v>
      </c>
      <c r="B6" s="232"/>
      <c r="C6" s="232"/>
      <c r="D6" s="233"/>
      <c r="E6" s="262">
        <v>116221</v>
      </c>
      <c r="F6" s="263"/>
      <c r="G6" s="262">
        <v>97000</v>
      </c>
      <c r="H6" s="264"/>
      <c r="I6" s="262">
        <v>0</v>
      </c>
      <c r="J6" s="263"/>
      <c r="K6" s="262">
        <v>7</v>
      </c>
      <c r="L6" s="265"/>
    </row>
    <row r="7" spans="1:12" ht="19.5" customHeight="1">
      <c r="A7" s="234" t="s">
        <v>140</v>
      </c>
      <c r="B7" s="235"/>
      <c r="C7" s="235"/>
      <c r="D7" s="236"/>
      <c r="E7" s="237">
        <v>897261.35</v>
      </c>
      <c r="F7" s="238"/>
      <c r="G7" s="237">
        <v>293000</v>
      </c>
      <c r="H7" s="239"/>
      <c r="I7" s="237">
        <v>18350</v>
      </c>
      <c r="J7" s="238"/>
      <c r="K7" s="237">
        <v>10.9</v>
      </c>
      <c r="L7" s="240"/>
    </row>
    <row r="8" spans="1:12" ht="19.5" customHeight="1">
      <c r="A8" s="234" t="s">
        <v>141</v>
      </c>
      <c r="B8" s="235"/>
      <c r="C8" s="235"/>
      <c r="D8" s="236"/>
      <c r="E8" s="237">
        <v>13747.13</v>
      </c>
      <c r="F8" s="238"/>
      <c r="G8" s="237">
        <v>38000</v>
      </c>
      <c r="H8" s="239"/>
      <c r="I8" s="237">
        <v>0</v>
      </c>
      <c r="J8" s="238"/>
      <c r="K8" s="237">
        <v>0</v>
      </c>
      <c r="L8" s="240"/>
    </row>
    <row r="9" spans="1:12" ht="19.5" customHeight="1">
      <c r="A9" s="234" t="s">
        <v>142</v>
      </c>
      <c r="B9" s="235"/>
      <c r="C9" s="235"/>
      <c r="D9" s="236"/>
      <c r="E9" s="237">
        <v>764343.83</v>
      </c>
      <c r="F9" s="238"/>
      <c r="G9" s="237">
        <v>581700</v>
      </c>
      <c r="H9" s="239"/>
      <c r="I9" s="237">
        <v>23890</v>
      </c>
      <c r="J9" s="238"/>
      <c r="K9" s="237">
        <v>17.5</v>
      </c>
      <c r="L9" s="240"/>
    </row>
    <row r="10" spans="1:12" ht="19.5" customHeight="1">
      <c r="A10" s="234" t="s">
        <v>144</v>
      </c>
      <c r="B10" s="235"/>
      <c r="C10" s="235"/>
      <c r="D10" s="236"/>
      <c r="E10" s="237">
        <v>373986.5</v>
      </c>
      <c r="F10" s="238"/>
      <c r="G10" s="237">
        <v>366200</v>
      </c>
      <c r="H10" s="239"/>
      <c r="I10" s="237">
        <v>7500</v>
      </c>
      <c r="J10" s="238"/>
      <c r="K10" s="237">
        <v>8.5</v>
      </c>
      <c r="L10" s="240"/>
    </row>
    <row r="11" spans="1:12" ht="19.5" customHeight="1">
      <c r="A11" s="234" t="s">
        <v>145</v>
      </c>
      <c r="B11" s="235"/>
      <c r="C11" s="235"/>
      <c r="D11" s="236"/>
      <c r="E11" s="237">
        <v>347230.34</v>
      </c>
      <c r="F11" s="238"/>
      <c r="G11" s="237">
        <v>314550</v>
      </c>
      <c r="H11" s="239"/>
      <c r="I11" s="237">
        <v>8600</v>
      </c>
      <c r="J11" s="238"/>
      <c r="K11" s="237">
        <v>16.4</v>
      </c>
      <c r="L11" s="240"/>
    </row>
    <row r="12" spans="1:12" ht="19.5" customHeight="1">
      <c r="A12" s="234" t="s">
        <v>339</v>
      </c>
      <c r="B12" s="235"/>
      <c r="C12" s="235"/>
      <c r="D12" s="236"/>
      <c r="E12" s="237">
        <v>23570.02</v>
      </c>
      <c r="F12" s="238"/>
      <c r="G12" s="237">
        <v>125000</v>
      </c>
      <c r="H12" s="239"/>
      <c r="I12" s="237">
        <v>0</v>
      </c>
      <c r="J12" s="238"/>
      <c r="K12" s="237"/>
      <c r="L12" s="240"/>
    </row>
    <row r="13" spans="1:12" ht="19.5" customHeight="1">
      <c r="A13" s="234"/>
      <c r="B13" s="235"/>
      <c r="C13" s="235"/>
      <c r="D13" s="236"/>
      <c r="E13" s="237"/>
      <c r="F13" s="238"/>
      <c r="G13" s="237"/>
      <c r="H13" s="239"/>
      <c r="I13" s="237"/>
      <c r="J13" s="238"/>
      <c r="K13" s="237"/>
      <c r="L13" s="240"/>
    </row>
    <row r="14" spans="1:12" ht="19.5" customHeight="1">
      <c r="A14" s="234"/>
      <c r="B14" s="235"/>
      <c r="C14" s="235"/>
      <c r="D14" s="236"/>
      <c r="E14" s="237"/>
      <c r="F14" s="238"/>
      <c r="G14" s="237"/>
      <c r="H14" s="239"/>
      <c r="I14" s="237"/>
      <c r="J14" s="238"/>
      <c r="K14" s="237"/>
      <c r="L14" s="240"/>
    </row>
    <row r="15" spans="1:12" ht="19.5" customHeight="1">
      <c r="A15" s="234"/>
      <c r="B15" s="235"/>
      <c r="C15" s="235"/>
      <c r="D15" s="236"/>
      <c r="E15" s="237"/>
      <c r="F15" s="238"/>
      <c r="G15" s="237"/>
      <c r="H15" s="239"/>
      <c r="I15" s="237"/>
      <c r="J15" s="238"/>
      <c r="K15" s="237"/>
      <c r="L15" s="240"/>
    </row>
    <row r="16" spans="1:12" ht="19.5" customHeight="1" thickBot="1">
      <c r="A16" s="241"/>
      <c r="B16" s="242"/>
      <c r="C16" s="242"/>
      <c r="D16" s="243"/>
      <c r="E16" s="244"/>
      <c r="F16" s="245"/>
      <c r="G16" s="244"/>
      <c r="H16" s="246"/>
      <c r="I16" s="244"/>
      <c r="J16" s="245"/>
      <c r="K16" s="244"/>
      <c r="L16" s="247"/>
    </row>
    <row r="17" ht="13.5" thickTop="1"/>
    <row r="18" spans="1:10" ht="12.75">
      <c r="A18" t="s">
        <v>68</v>
      </c>
      <c r="C18" t="s">
        <v>126</v>
      </c>
      <c r="H18" t="s">
        <v>69</v>
      </c>
      <c r="J18" t="s">
        <v>107</v>
      </c>
    </row>
    <row r="19" spans="1:10" ht="12.75">
      <c r="A19" t="s">
        <v>70</v>
      </c>
      <c r="B19" s="261">
        <v>40953</v>
      </c>
      <c r="J19" t="s">
        <v>127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49" sqref="F49"/>
    </sheetView>
  </sheetViews>
  <sheetFormatPr defaultColWidth="9.00390625" defaultRowHeight="12.75"/>
  <cols>
    <col min="1" max="3" width="9.125" style="32" customWidth="1"/>
    <col min="4" max="4" width="10.00390625" style="32" customWidth="1"/>
    <col min="5" max="16384" width="9.125" style="32" customWidth="1"/>
  </cols>
  <sheetData>
    <row r="1" spans="1:4" ht="15.75">
      <c r="A1" s="30" t="s">
        <v>146</v>
      </c>
      <c r="B1" s="31"/>
      <c r="C1" s="31"/>
      <c r="D1" s="31"/>
    </row>
    <row r="2" ht="12.75">
      <c r="G2" s="33" t="s">
        <v>48</v>
      </c>
    </row>
    <row r="3" ht="12.75">
      <c r="A3" s="32" t="s">
        <v>49</v>
      </c>
    </row>
    <row r="4" ht="13.5" thickBot="1">
      <c r="G4" s="32" t="s">
        <v>3</v>
      </c>
    </row>
    <row r="5" spans="1:7" ht="13.5" thickTop="1">
      <c r="A5" s="34" t="s">
        <v>50</v>
      </c>
      <c r="B5" s="35"/>
      <c r="C5" s="35"/>
      <c r="D5" s="791" t="s">
        <v>51</v>
      </c>
      <c r="E5" s="792"/>
      <c r="F5" s="791" t="s">
        <v>6</v>
      </c>
      <c r="G5" s="795"/>
    </row>
    <row r="6" spans="1:7" ht="12.75">
      <c r="A6" s="36" t="s">
        <v>52</v>
      </c>
      <c r="B6" s="37"/>
      <c r="C6" s="37"/>
      <c r="D6" s="793">
        <v>2011</v>
      </c>
      <c r="E6" s="794"/>
      <c r="F6" s="796" t="s">
        <v>133</v>
      </c>
      <c r="G6" s="797"/>
    </row>
    <row r="7" spans="1:7" ht="13.5" thickBot="1">
      <c r="A7" s="38"/>
      <c r="B7" s="39"/>
      <c r="C7" s="39"/>
      <c r="D7" s="40"/>
      <c r="E7" s="41"/>
      <c r="F7" s="40"/>
      <c r="G7" s="42"/>
    </row>
    <row r="8" spans="1:7" ht="13.5" thickTop="1">
      <c r="A8" s="43" t="s">
        <v>53</v>
      </c>
      <c r="B8" s="35"/>
      <c r="C8" s="35"/>
      <c r="D8" s="798">
        <f>SUM(D9:D12)</f>
        <v>4580</v>
      </c>
      <c r="E8" s="799"/>
      <c r="F8" s="798">
        <f>SUM(F9:F12)</f>
        <v>2018</v>
      </c>
      <c r="G8" s="800"/>
    </row>
    <row r="9" spans="1:7" ht="12.75">
      <c r="A9" s="44" t="s">
        <v>54</v>
      </c>
      <c r="B9" s="45"/>
      <c r="C9" s="45"/>
      <c r="D9" s="783">
        <v>0</v>
      </c>
      <c r="E9" s="784"/>
      <c r="F9" s="783">
        <v>406</v>
      </c>
      <c r="G9" s="785"/>
    </row>
    <row r="10" spans="1:7" ht="12.75">
      <c r="A10" s="46" t="s">
        <v>55</v>
      </c>
      <c r="B10" s="45"/>
      <c r="C10" s="45"/>
      <c r="D10" s="783">
        <v>1500</v>
      </c>
      <c r="E10" s="784"/>
      <c r="F10" s="783">
        <v>1359</v>
      </c>
      <c r="G10" s="785"/>
    </row>
    <row r="11" spans="1:7" ht="12.75">
      <c r="A11" s="44" t="s">
        <v>56</v>
      </c>
      <c r="B11" s="45"/>
      <c r="C11" s="45"/>
      <c r="D11" s="783">
        <v>1000</v>
      </c>
      <c r="E11" s="784"/>
      <c r="F11" s="783">
        <v>231</v>
      </c>
      <c r="G11" s="785"/>
    </row>
    <row r="12" spans="1:7" ht="12.75">
      <c r="A12" s="44" t="s">
        <v>57</v>
      </c>
      <c r="B12" s="45"/>
      <c r="C12" s="45"/>
      <c r="D12" s="783">
        <v>2080</v>
      </c>
      <c r="E12" s="784"/>
      <c r="F12" s="783">
        <v>22</v>
      </c>
      <c r="G12" s="785"/>
    </row>
    <row r="13" spans="1:7" ht="13.5" thickBot="1">
      <c r="A13" s="47"/>
      <c r="B13" s="48"/>
      <c r="C13" s="48"/>
      <c r="D13" s="49"/>
      <c r="E13" s="50"/>
      <c r="F13" s="49"/>
      <c r="G13" s="51"/>
    </row>
    <row r="14" spans="1:7" ht="14.25" thickBot="1" thickTop="1">
      <c r="A14" s="52"/>
      <c r="B14" s="37"/>
      <c r="C14" s="37"/>
      <c r="D14" s="53"/>
      <c r="E14" s="54"/>
      <c r="F14" s="53"/>
      <c r="G14" s="55"/>
    </row>
    <row r="15" spans="1:7" ht="14.25" thickBot="1" thickTop="1">
      <c r="A15" s="56" t="s">
        <v>58</v>
      </c>
      <c r="B15" s="57"/>
      <c r="C15" s="57"/>
      <c r="D15" s="804">
        <f>D16+D21+D30+D38+D42</f>
        <v>497</v>
      </c>
      <c r="E15" s="805"/>
      <c r="F15" s="804">
        <f>F16+F21+F30+F37+F38+F42</f>
        <v>848</v>
      </c>
      <c r="G15" s="808"/>
    </row>
    <row r="16" spans="1:7" ht="12.75">
      <c r="A16" s="58" t="s">
        <v>12</v>
      </c>
      <c r="B16" s="45"/>
      <c r="C16" s="45"/>
      <c r="D16" s="801">
        <f>SUM(D17:D20)</f>
        <v>415</v>
      </c>
      <c r="E16" s="802"/>
      <c r="F16" s="801">
        <f>SUM(F17:F20)</f>
        <v>382</v>
      </c>
      <c r="G16" s="803"/>
    </row>
    <row r="17" spans="1:7" ht="12.75">
      <c r="A17" s="44" t="s">
        <v>13</v>
      </c>
      <c r="B17" s="45"/>
      <c r="C17" s="45"/>
      <c r="D17" s="783">
        <v>140</v>
      </c>
      <c r="E17" s="784"/>
      <c r="F17" s="783">
        <v>18</v>
      </c>
      <c r="G17" s="785"/>
    </row>
    <row r="18" spans="1:7" ht="12.75">
      <c r="A18" s="44" t="s">
        <v>14</v>
      </c>
      <c r="B18" s="45"/>
      <c r="C18" s="45"/>
      <c r="D18" s="783"/>
      <c r="E18" s="784"/>
      <c r="F18" s="783"/>
      <c r="G18" s="785"/>
    </row>
    <row r="19" spans="1:7" ht="12.75">
      <c r="A19" s="44" t="s">
        <v>59</v>
      </c>
      <c r="B19" s="45"/>
      <c r="C19" s="45"/>
      <c r="D19" s="783">
        <v>275</v>
      </c>
      <c r="E19" s="784"/>
      <c r="F19" s="783">
        <v>346</v>
      </c>
      <c r="G19" s="785"/>
    </row>
    <row r="20" spans="1:7" ht="12.75">
      <c r="A20" s="44" t="s">
        <v>57</v>
      </c>
      <c r="B20" s="45"/>
      <c r="C20" s="45"/>
      <c r="D20" s="783"/>
      <c r="E20" s="784"/>
      <c r="F20" s="783">
        <v>18</v>
      </c>
      <c r="G20" s="785"/>
    </row>
    <row r="21" spans="1:7" ht="12.75">
      <c r="A21" s="58" t="s">
        <v>16</v>
      </c>
      <c r="B21" s="45"/>
      <c r="C21" s="45"/>
      <c r="D21" s="786">
        <f>SUM(D22:D29)</f>
        <v>0</v>
      </c>
      <c r="E21" s="787"/>
      <c r="F21" s="786">
        <f>SUM(F22:F29)</f>
        <v>102</v>
      </c>
      <c r="G21" s="781"/>
    </row>
    <row r="22" spans="1:7" ht="12.75">
      <c r="A22" s="44" t="s">
        <v>17</v>
      </c>
      <c r="B22" s="45"/>
      <c r="C22" s="45"/>
      <c r="D22" s="783"/>
      <c r="E22" s="784"/>
      <c r="F22" s="783"/>
      <c r="G22" s="785"/>
    </row>
    <row r="23" spans="1:7" ht="12.75">
      <c r="A23" s="44" t="s">
        <v>60</v>
      </c>
      <c r="B23" s="45"/>
      <c r="C23" s="45"/>
      <c r="D23" s="783"/>
      <c r="E23" s="784"/>
      <c r="F23" s="783"/>
      <c r="G23" s="785"/>
    </row>
    <row r="24" spans="1:7" ht="12.75">
      <c r="A24" s="44" t="s">
        <v>20</v>
      </c>
      <c r="B24" s="45"/>
      <c r="C24" s="45"/>
      <c r="D24" s="783"/>
      <c r="E24" s="784"/>
      <c r="F24" s="783"/>
      <c r="G24" s="785"/>
    </row>
    <row r="25" spans="1:7" ht="12.75">
      <c r="A25" s="44" t="s">
        <v>21</v>
      </c>
      <c r="B25" s="45"/>
      <c r="C25" s="45"/>
      <c r="D25" s="783"/>
      <c r="E25" s="784"/>
      <c r="F25" s="783"/>
      <c r="G25" s="785"/>
    </row>
    <row r="26" spans="1:7" ht="12.75">
      <c r="A26" s="44" t="s">
        <v>61</v>
      </c>
      <c r="B26" s="45"/>
      <c r="C26" s="45"/>
      <c r="D26" s="783"/>
      <c r="E26" s="784"/>
      <c r="F26" s="783">
        <v>70</v>
      </c>
      <c r="G26" s="785"/>
    </row>
    <row r="27" spans="1:7" ht="12.75">
      <c r="A27" s="44" t="s">
        <v>23</v>
      </c>
      <c r="B27" s="45"/>
      <c r="C27" s="45"/>
      <c r="D27" s="783"/>
      <c r="E27" s="784"/>
      <c r="F27" s="783"/>
      <c r="G27" s="785"/>
    </row>
    <row r="28" spans="1:7" ht="12.75">
      <c r="A28" s="44" t="s">
        <v>24</v>
      </c>
      <c r="B28" s="45"/>
      <c r="C28" s="45"/>
      <c r="D28" s="783"/>
      <c r="E28" s="784"/>
      <c r="F28" s="783"/>
      <c r="G28" s="785"/>
    </row>
    <row r="29" spans="1:7" ht="12.75">
      <c r="A29" s="44" t="s">
        <v>18</v>
      </c>
      <c r="B29" s="45"/>
      <c r="C29" s="45"/>
      <c r="D29" s="783"/>
      <c r="E29" s="784"/>
      <c r="F29" s="783">
        <v>32</v>
      </c>
      <c r="G29" s="785"/>
    </row>
    <row r="30" spans="1:7" ht="12.75">
      <c r="A30" s="58" t="s">
        <v>25</v>
      </c>
      <c r="B30" s="45"/>
      <c r="C30" s="45"/>
      <c r="D30" s="786">
        <f>SUM(D31:D35)</f>
        <v>82</v>
      </c>
      <c r="E30" s="787"/>
      <c r="F30" s="786">
        <f>SUM(F31:F35)</f>
        <v>172</v>
      </c>
      <c r="G30" s="781"/>
    </row>
    <row r="31" spans="1:7" ht="12.75">
      <c r="A31" s="44" t="s">
        <v>26</v>
      </c>
      <c r="B31" s="45"/>
      <c r="C31" s="45"/>
      <c r="D31" s="783"/>
      <c r="E31" s="784"/>
      <c r="F31" s="783"/>
      <c r="G31" s="785"/>
    </row>
    <row r="32" spans="1:7" ht="12.75">
      <c r="A32" s="44" t="s">
        <v>62</v>
      </c>
      <c r="B32" s="45"/>
      <c r="C32" s="45"/>
      <c r="D32" s="783">
        <v>60</v>
      </c>
      <c r="E32" s="784"/>
      <c r="F32" s="783">
        <v>128</v>
      </c>
      <c r="G32" s="785"/>
    </row>
    <row r="33" spans="1:7" ht="12.75">
      <c r="A33" s="44" t="s">
        <v>63</v>
      </c>
      <c r="B33" s="45"/>
      <c r="C33" s="45"/>
      <c r="D33" s="783">
        <v>21</v>
      </c>
      <c r="E33" s="784"/>
      <c r="F33" s="783">
        <v>41</v>
      </c>
      <c r="G33" s="785"/>
    </row>
    <row r="34" spans="1:7" ht="12.75">
      <c r="A34" s="44" t="s">
        <v>64</v>
      </c>
      <c r="B34" s="45"/>
      <c r="C34" s="45"/>
      <c r="D34" s="783">
        <v>1</v>
      </c>
      <c r="E34" s="784"/>
      <c r="F34" s="783">
        <v>3</v>
      </c>
      <c r="G34" s="785"/>
    </row>
    <row r="35" spans="1:7" ht="12.75">
      <c r="A35" s="44"/>
      <c r="B35" s="45"/>
      <c r="C35" s="45"/>
      <c r="D35" s="783"/>
      <c r="E35" s="784"/>
      <c r="F35" s="783"/>
      <c r="G35" s="785"/>
    </row>
    <row r="36" spans="1:7" ht="12.75">
      <c r="A36" s="44"/>
      <c r="B36" s="45"/>
      <c r="C36" s="45"/>
      <c r="D36" s="59"/>
      <c r="E36" s="60"/>
      <c r="F36" s="59"/>
      <c r="G36" s="61"/>
    </row>
    <row r="37" spans="1:7" ht="12.75">
      <c r="A37" s="58" t="s">
        <v>131</v>
      </c>
      <c r="B37" s="45"/>
      <c r="C37" s="45"/>
      <c r="D37" s="59"/>
      <c r="E37" s="60"/>
      <c r="F37" s="809">
        <v>179</v>
      </c>
      <c r="G37" s="810"/>
    </row>
    <row r="38" spans="1:7" ht="12.75">
      <c r="A38" s="58" t="s">
        <v>34</v>
      </c>
      <c r="B38" s="45"/>
      <c r="C38" s="45"/>
      <c r="D38" s="786">
        <f>SUM(D39:D41)</f>
        <v>0</v>
      </c>
      <c r="E38" s="787"/>
      <c r="F38" s="786">
        <f>SUM(F39:F41)</f>
        <v>13</v>
      </c>
      <c r="G38" s="781"/>
    </row>
    <row r="39" spans="1:7" ht="12.75">
      <c r="A39" s="44" t="s">
        <v>35</v>
      </c>
      <c r="B39" s="45"/>
      <c r="C39" s="45"/>
      <c r="D39" s="783"/>
      <c r="E39" s="784"/>
      <c r="F39" s="783"/>
      <c r="G39" s="785"/>
    </row>
    <row r="40" spans="1:7" ht="12.75">
      <c r="A40" s="44" t="s">
        <v>65</v>
      </c>
      <c r="B40" s="45"/>
      <c r="C40" s="45"/>
      <c r="D40" s="783"/>
      <c r="E40" s="784"/>
      <c r="F40" s="783"/>
      <c r="G40" s="785"/>
    </row>
    <row r="41" spans="1:7" ht="12.75">
      <c r="A41" s="44" t="s">
        <v>66</v>
      </c>
      <c r="B41" s="45"/>
      <c r="C41" s="45"/>
      <c r="D41" s="783"/>
      <c r="E41" s="784"/>
      <c r="F41" s="783">
        <v>13</v>
      </c>
      <c r="G41" s="785"/>
    </row>
    <row r="42" spans="1:7" ht="12.75">
      <c r="A42" s="58" t="s">
        <v>38</v>
      </c>
      <c r="B42" s="45"/>
      <c r="C42" s="45"/>
      <c r="D42" s="786">
        <f>SUM(D43:D44)</f>
        <v>0</v>
      </c>
      <c r="E42" s="787"/>
      <c r="F42" s="786">
        <f>SUM(F43:F44)</f>
        <v>0</v>
      </c>
      <c r="G42" s="781"/>
    </row>
    <row r="43" spans="1:7" ht="12.75">
      <c r="A43" s="62" t="s">
        <v>39</v>
      </c>
      <c r="B43" s="60"/>
      <c r="C43" s="45"/>
      <c r="D43" s="783"/>
      <c r="E43" s="784"/>
      <c r="F43" s="783"/>
      <c r="G43" s="785"/>
    </row>
    <row r="44" spans="1:7" ht="13.5" thickBot="1">
      <c r="A44" s="63" t="s">
        <v>40</v>
      </c>
      <c r="B44" s="37"/>
      <c r="C44" s="37"/>
      <c r="D44" s="782"/>
      <c r="E44" s="806"/>
      <c r="F44" s="782"/>
      <c r="G44" s="807"/>
    </row>
    <row r="45" spans="1:7" ht="14.25" thickBot="1" thickTop="1">
      <c r="A45" s="35"/>
      <c r="B45" s="35"/>
      <c r="C45" s="35"/>
      <c r="D45" s="35"/>
      <c r="E45" s="35"/>
      <c r="F45" s="64"/>
      <c r="G45" s="64"/>
    </row>
    <row r="46" spans="1:7" ht="14.25" thickBot="1" thickTop="1">
      <c r="A46" s="65" t="s">
        <v>42</v>
      </c>
      <c r="B46" s="66"/>
      <c r="C46" s="64"/>
      <c r="D46" s="788">
        <f>D8-D15</f>
        <v>4083</v>
      </c>
      <c r="E46" s="789"/>
      <c r="F46" s="788">
        <f>F8-F15</f>
        <v>1170</v>
      </c>
      <c r="G46" s="790"/>
    </row>
    <row r="47" spans="1:7" ht="14.25" thickBot="1" thickTop="1">
      <c r="A47" s="67"/>
      <c r="B47" s="68"/>
      <c r="C47" s="68"/>
      <c r="D47" s="69"/>
      <c r="E47" s="70"/>
      <c r="F47" s="69"/>
      <c r="G47" s="71"/>
    </row>
    <row r="48" spans="1:7" ht="14.25" thickBot="1" thickTop="1">
      <c r="A48" s="65" t="s">
        <v>67</v>
      </c>
      <c r="B48" s="64"/>
      <c r="C48" s="64"/>
      <c r="D48" s="788">
        <v>0.4</v>
      </c>
      <c r="E48" s="789"/>
      <c r="F48" s="788">
        <v>0.5</v>
      </c>
      <c r="G48" s="790"/>
    </row>
    <row r="49" spans="1:7" ht="13.5" thickTop="1">
      <c r="A49" s="32" t="s">
        <v>68</v>
      </c>
      <c r="C49" s="35"/>
      <c r="D49" s="32" t="s">
        <v>69</v>
      </c>
      <c r="F49" s="33" t="s">
        <v>70</v>
      </c>
      <c r="G49" s="72"/>
    </row>
    <row r="50" spans="2:7" ht="12.75">
      <c r="B50" s="33" t="s">
        <v>71</v>
      </c>
      <c r="C50" s="37"/>
      <c r="F50" s="37"/>
      <c r="G50" s="73">
        <v>40939</v>
      </c>
    </row>
  </sheetData>
  <mergeCells count="75">
    <mergeCell ref="D35:E35"/>
    <mergeCell ref="D34:E34"/>
    <mergeCell ref="D33:E33"/>
    <mergeCell ref="F37:G37"/>
    <mergeCell ref="F32:G32"/>
    <mergeCell ref="F33:G33"/>
    <mergeCell ref="F34:G34"/>
    <mergeCell ref="F35:G35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19:G19"/>
    <mergeCell ref="F20:G20"/>
    <mergeCell ref="F22:G22"/>
    <mergeCell ref="F23:G23"/>
    <mergeCell ref="F12:G12"/>
    <mergeCell ref="F15:G15"/>
    <mergeCell ref="F17:G17"/>
    <mergeCell ref="F18:G18"/>
    <mergeCell ref="D46:E46"/>
    <mergeCell ref="F46:G46"/>
    <mergeCell ref="D41:E41"/>
    <mergeCell ref="F41:G41"/>
    <mergeCell ref="D43:E43"/>
    <mergeCell ref="F43:G43"/>
    <mergeCell ref="D44:E44"/>
    <mergeCell ref="F44:G44"/>
    <mergeCell ref="D38:E38"/>
    <mergeCell ref="F38:G38"/>
    <mergeCell ref="D42:E42"/>
    <mergeCell ref="F42:G42"/>
    <mergeCell ref="D40:E40"/>
    <mergeCell ref="D39:E39"/>
    <mergeCell ref="F39:G39"/>
    <mergeCell ref="F40:G40"/>
    <mergeCell ref="D24:E24"/>
    <mergeCell ref="D23:E23"/>
    <mergeCell ref="D22:E22"/>
    <mergeCell ref="F24:G24"/>
    <mergeCell ref="F30:G30"/>
    <mergeCell ref="D26:E26"/>
    <mergeCell ref="D25:E25"/>
    <mergeCell ref="F25:G25"/>
    <mergeCell ref="F26:G26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D15:E15"/>
    <mergeCell ref="D12:E12"/>
    <mergeCell ref="D11:E11"/>
    <mergeCell ref="D10:E10"/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4"/>
  <sheetViews>
    <sheetView workbookViewId="0" topLeftCell="A50">
      <selection activeCell="C94" sqref="C94"/>
    </sheetView>
  </sheetViews>
  <sheetFormatPr defaultColWidth="9.00390625" defaultRowHeight="12.75"/>
  <cols>
    <col min="1" max="1" width="2.25390625" style="303" customWidth="1"/>
    <col min="2" max="2" width="8.875" style="303" customWidth="1"/>
    <col min="3" max="3" width="30.75390625" style="303" customWidth="1"/>
    <col min="4" max="5" width="12.00390625" style="303" customWidth="1"/>
    <col min="6" max="6" width="13.75390625" style="303" customWidth="1"/>
    <col min="7" max="7" width="8.625" style="303" customWidth="1"/>
    <col min="8" max="8" width="13.125" style="303" customWidth="1"/>
    <col min="9" max="9" width="12.75390625" style="303" customWidth="1"/>
    <col min="10" max="16384" width="9.125" style="303" customWidth="1"/>
  </cols>
  <sheetData>
    <row r="1" ht="6" customHeight="1"/>
    <row r="2" spans="1:9" ht="19.5" customHeight="1">
      <c r="A2" s="304"/>
      <c r="B2" s="305" t="s">
        <v>164</v>
      </c>
      <c r="C2" s="304"/>
      <c r="D2" s="304"/>
      <c r="E2" s="304"/>
      <c r="F2" s="304"/>
      <c r="G2" s="304"/>
      <c r="H2" s="304"/>
      <c r="I2" s="304"/>
    </row>
    <row r="3" spans="1:9" ht="6" customHeight="1" thickBot="1">
      <c r="A3" s="304"/>
      <c r="B3" s="306"/>
      <c r="C3" s="304"/>
      <c r="D3" s="304"/>
      <c r="E3" s="304"/>
      <c r="F3" s="304"/>
      <c r="G3" s="304"/>
      <c r="H3" s="304"/>
      <c r="I3" s="304"/>
    </row>
    <row r="4" spans="1:9" ht="19.5" customHeight="1" thickBot="1">
      <c r="A4" s="304"/>
      <c r="B4" s="307" t="s">
        <v>165</v>
      </c>
      <c r="C4" s="308"/>
      <c r="D4" s="831" t="s">
        <v>52</v>
      </c>
      <c r="E4" s="832"/>
      <c r="F4" s="832"/>
      <c r="G4" s="832"/>
      <c r="H4" s="832"/>
      <c r="I4" s="833"/>
    </row>
    <row r="5" spans="1:9" ht="18" customHeight="1">
      <c r="A5" s="304"/>
      <c r="B5" s="309" t="s">
        <v>167</v>
      </c>
      <c r="C5" s="310"/>
      <c r="D5" s="834">
        <v>7658</v>
      </c>
      <c r="E5" s="835"/>
      <c r="F5" s="835"/>
      <c r="G5" s="835"/>
      <c r="H5" s="835"/>
      <c r="I5" s="836"/>
    </row>
    <row r="6" spans="1:9" ht="4.5" customHeight="1" hidden="1">
      <c r="A6" s="304"/>
      <c r="B6" s="311"/>
      <c r="C6" s="312"/>
      <c r="D6" s="313"/>
      <c r="E6" s="312"/>
      <c r="F6" s="312"/>
      <c r="G6" s="312"/>
      <c r="H6" s="312"/>
      <c r="I6" s="314"/>
    </row>
    <row r="7" spans="1:9" ht="18" customHeight="1">
      <c r="A7" s="304"/>
      <c r="B7" s="315" t="s">
        <v>168</v>
      </c>
      <c r="C7" s="316"/>
      <c r="D7" s="837" t="s">
        <v>330</v>
      </c>
      <c r="E7" s="838"/>
      <c r="F7" s="838"/>
      <c r="G7" s="838"/>
      <c r="H7" s="838"/>
      <c r="I7" s="839"/>
    </row>
    <row r="8" spans="1:9" ht="4.5" customHeight="1" hidden="1">
      <c r="A8" s="304"/>
      <c r="B8" s="311"/>
      <c r="C8" s="312"/>
      <c r="D8" s="313"/>
      <c r="E8" s="312"/>
      <c r="F8" s="312"/>
      <c r="G8" s="312"/>
      <c r="H8" s="312"/>
      <c r="I8" s="314"/>
    </row>
    <row r="9" spans="1:9" ht="13.5" customHeight="1" thickBot="1">
      <c r="A9" s="304"/>
      <c r="B9" s="317" t="s">
        <v>169</v>
      </c>
      <c r="C9" s="318"/>
      <c r="D9" s="319" t="s">
        <v>331</v>
      </c>
      <c r="E9" s="320"/>
      <c r="F9" s="321" t="s">
        <v>332</v>
      </c>
      <c r="G9" s="321"/>
      <c r="H9" s="320"/>
      <c r="I9" s="322"/>
    </row>
    <row r="10" spans="1:9" ht="6" customHeight="1" hidden="1">
      <c r="A10" s="304"/>
      <c r="B10" s="323"/>
      <c r="C10" s="323"/>
      <c r="D10" s="324"/>
      <c r="E10" s="324"/>
      <c r="F10" s="323"/>
      <c r="G10" s="323"/>
      <c r="H10" s="323"/>
      <c r="I10" s="323"/>
    </row>
    <row r="11" spans="1:9" ht="19.5" customHeight="1" thickBot="1">
      <c r="A11" s="304"/>
      <c r="B11" s="325" t="s">
        <v>222</v>
      </c>
      <c r="C11" s="325"/>
      <c r="D11" s="326"/>
      <c r="E11" s="326"/>
      <c r="F11" s="326"/>
      <c r="G11" s="326"/>
      <c r="H11" s="327"/>
      <c r="I11" s="328" t="s">
        <v>223</v>
      </c>
    </row>
    <row r="12" spans="1:9" ht="15.75" customHeight="1" hidden="1" thickBot="1">
      <c r="A12" s="329"/>
      <c r="B12" s="330"/>
      <c r="C12" s="331"/>
      <c r="D12" s="332"/>
      <c r="E12" s="332"/>
      <c r="F12" s="332"/>
      <c r="G12" s="332"/>
      <c r="H12" s="333"/>
      <c r="I12" s="334"/>
    </row>
    <row r="13" spans="1:9" ht="13.5" customHeight="1">
      <c r="A13" s="329"/>
      <c r="B13" s="335" t="s">
        <v>224</v>
      </c>
      <c r="C13" s="336"/>
      <c r="D13" s="337"/>
      <c r="E13" s="337"/>
      <c r="F13" s="337"/>
      <c r="G13" s="337"/>
      <c r="H13" s="842" t="s">
        <v>225</v>
      </c>
      <c r="I13" s="843"/>
    </row>
    <row r="14" spans="1:9" ht="13.5" customHeight="1">
      <c r="A14" s="304"/>
      <c r="B14" s="338" t="s">
        <v>170</v>
      </c>
      <c r="C14" s="331"/>
      <c r="D14" s="332"/>
      <c r="E14" s="332"/>
      <c r="F14" s="332"/>
      <c r="G14" s="332"/>
      <c r="H14" s="844"/>
      <c r="I14" s="845"/>
    </row>
    <row r="15" spans="1:9" ht="13.5" customHeight="1" thickBot="1">
      <c r="A15" s="304"/>
      <c r="B15" s="338" t="s">
        <v>171</v>
      </c>
      <c r="C15" s="331"/>
      <c r="D15" s="332"/>
      <c r="E15" s="332"/>
      <c r="F15" s="332"/>
      <c r="G15" s="332"/>
      <c r="H15" s="846"/>
      <c r="I15" s="847"/>
    </row>
    <row r="16" spans="1:9" ht="15.75" customHeight="1" thickBot="1">
      <c r="A16" s="304"/>
      <c r="B16" s="339" t="s">
        <v>172</v>
      </c>
      <c r="C16" s="340"/>
      <c r="D16" s="340"/>
      <c r="E16" s="340"/>
      <c r="F16" s="341"/>
      <c r="G16" s="341" t="s">
        <v>173</v>
      </c>
      <c r="H16" s="840">
        <f>H17+H28</f>
        <v>8687.93</v>
      </c>
      <c r="I16" s="841"/>
    </row>
    <row r="17" spans="1:9" ht="15.75" customHeight="1" thickBot="1" thickTop="1">
      <c r="A17" s="304"/>
      <c r="B17" s="342" t="s">
        <v>174</v>
      </c>
      <c r="C17" s="343"/>
      <c r="D17" s="344"/>
      <c r="E17" s="344"/>
      <c r="F17" s="345"/>
      <c r="G17" s="345" t="s">
        <v>175</v>
      </c>
      <c r="H17" s="848">
        <v>8687.93</v>
      </c>
      <c r="I17" s="849"/>
    </row>
    <row r="18" spans="1:9" ht="13.5" customHeight="1">
      <c r="A18" s="304"/>
      <c r="B18" s="346" t="s">
        <v>176</v>
      </c>
      <c r="C18" s="347"/>
      <c r="D18" s="348"/>
      <c r="E18" s="348"/>
      <c r="F18" s="349"/>
      <c r="G18" s="349"/>
      <c r="H18" s="350" t="s">
        <v>177</v>
      </c>
      <c r="I18" s="351" t="s">
        <v>178</v>
      </c>
    </row>
    <row r="19" spans="1:9" ht="13.5" customHeight="1">
      <c r="A19" s="304"/>
      <c r="B19" s="352"/>
      <c r="C19" s="353" t="s">
        <v>179</v>
      </c>
      <c r="D19" s="354"/>
      <c r="E19" s="354"/>
      <c r="F19" s="355"/>
      <c r="G19" s="356"/>
      <c r="H19" s="357">
        <f>SUM(H20:H26)</f>
        <v>8687.93</v>
      </c>
      <c r="I19" s="358">
        <f>SUM(I20:I26)</f>
        <v>0</v>
      </c>
    </row>
    <row r="20" spans="1:9" s="365" customFormat="1" ht="12.75" customHeight="1">
      <c r="A20" s="359"/>
      <c r="B20" s="360" t="s">
        <v>176</v>
      </c>
      <c r="C20" s="361" t="s">
        <v>180</v>
      </c>
      <c r="D20" s="361"/>
      <c r="E20" s="361"/>
      <c r="F20" s="362"/>
      <c r="G20" s="362"/>
      <c r="H20" s="363">
        <v>0</v>
      </c>
      <c r="I20" s="364">
        <v>0</v>
      </c>
    </row>
    <row r="21" spans="1:9" s="365" customFormat="1" ht="12.75" customHeight="1">
      <c r="A21" s="359"/>
      <c r="B21" s="366"/>
      <c r="C21" s="361" t="s">
        <v>181</v>
      </c>
      <c r="D21" s="361"/>
      <c r="E21" s="361"/>
      <c r="F21" s="362"/>
      <c r="G21" s="362"/>
      <c r="H21" s="363">
        <v>0</v>
      </c>
      <c r="I21" s="364">
        <v>0</v>
      </c>
    </row>
    <row r="22" spans="1:9" s="365" customFormat="1" ht="12.75" customHeight="1">
      <c r="A22" s="359"/>
      <c r="B22" s="360"/>
      <c r="C22" s="361" t="s">
        <v>182</v>
      </c>
      <c r="D22" s="361"/>
      <c r="E22" s="361"/>
      <c r="F22" s="362"/>
      <c r="G22" s="362"/>
      <c r="H22" s="363">
        <v>0</v>
      </c>
      <c r="I22" s="364">
        <v>0</v>
      </c>
    </row>
    <row r="23" spans="1:9" s="365" customFormat="1" ht="12.75" customHeight="1">
      <c r="A23" s="359"/>
      <c r="B23" s="360"/>
      <c r="C23" s="361" t="s">
        <v>183</v>
      </c>
      <c r="D23" s="361"/>
      <c r="E23" s="361"/>
      <c r="F23" s="362"/>
      <c r="G23" s="362"/>
      <c r="H23" s="363">
        <v>0</v>
      </c>
      <c r="I23" s="364">
        <v>0</v>
      </c>
    </row>
    <row r="24" spans="1:9" s="365" customFormat="1" ht="12.75" customHeight="1">
      <c r="A24" s="359"/>
      <c r="B24" s="360"/>
      <c r="C24" s="361" t="s">
        <v>184</v>
      </c>
      <c r="D24" s="361"/>
      <c r="E24" s="361"/>
      <c r="F24" s="362"/>
      <c r="G24" s="362"/>
      <c r="H24" s="363">
        <v>8687.93</v>
      </c>
      <c r="I24" s="364">
        <v>0</v>
      </c>
    </row>
    <row r="25" spans="1:9" s="365" customFormat="1" ht="12.75" customHeight="1">
      <c r="A25" s="359"/>
      <c r="B25" s="360"/>
      <c r="C25" s="361" t="s">
        <v>185</v>
      </c>
      <c r="D25" s="361"/>
      <c r="E25" s="361"/>
      <c r="F25" s="362"/>
      <c r="G25" s="362"/>
      <c r="H25" s="363">
        <v>0</v>
      </c>
      <c r="I25" s="364">
        <v>0</v>
      </c>
    </row>
    <row r="26" spans="1:9" s="365" customFormat="1" ht="12.75" customHeight="1" thickBot="1">
      <c r="A26" s="359"/>
      <c r="B26" s="360"/>
      <c r="C26" s="361"/>
      <c r="D26" s="361"/>
      <c r="E26" s="361"/>
      <c r="F26" s="362"/>
      <c r="G26" s="362"/>
      <c r="H26" s="363"/>
      <c r="I26" s="364"/>
    </row>
    <row r="27" spans="1:9" s="365" customFormat="1" ht="12.75" customHeight="1" hidden="1" thickBot="1">
      <c r="A27" s="359"/>
      <c r="B27" s="360"/>
      <c r="C27" s="361"/>
      <c r="D27" s="361"/>
      <c r="E27" s="361"/>
      <c r="F27" s="362"/>
      <c r="G27" s="328"/>
      <c r="H27" s="367"/>
      <c r="I27" s="368"/>
    </row>
    <row r="28" spans="1:9" s="365" customFormat="1" ht="15.75" customHeight="1" thickBot="1">
      <c r="A28" s="359"/>
      <c r="B28" s="369" t="s">
        <v>186</v>
      </c>
      <c r="C28" s="370"/>
      <c r="D28" s="371"/>
      <c r="E28" s="371"/>
      <c r="F28" s="372"/>
      <c r="G28" s="372" t="s">
        <v>187</v>
      </c>
      <c r="H28" s="850">
        <f>SUM(H29:I34)</f>
        <v>0</v>
      </c>
      <c r="I28" s="851"/>
    </row>
    <row r="29" spans="1:9" s="365" customFormat="1" ht="12.75" customHeight="1">
      <c r="A29" s="359"/>
      <c r="B29" s="346" t="s">
        <v>188</v>
      </c>
      <c r="C29" s="373" t="s">
        <v>189</v>
      </c>
      <c r="D29" s="373"/>
      <c r="E29" s="373"/>
      <c r="F29" s="373"/>
      <c r="G29" s="374"/>
      <c r="H29" s="852">
        <v>0</v>
      </c>
      <c r="I29" s="853"/>
    </row>
    <row r="30" spans="1:9" s="365" customFormat="1" ht="12.75" customHeight="1">
      <c r="A30" s="359"/>
      <c r="B30" s="360"/>
      <c r="C30" s="361" t="s">
        <v>190</v>
      </c>
      <c r="D30" s="361"/>
      <c r="E30" s="361"/>
      <c r="F30" s="361"/>
      <c r="G30" s="375"/>
      <c r="H30" s="854"/>
      <c r="I30" s="855"/>
    </row>
    <row r="31" spans="1:9" s="365" customFormat="1" ht="12.75" customHeight="1">
      <c r="A31" s="359"/>
      <c r="B31" s="360"/>
      <c r="C31" s="361" t="s">
        <v>191</v>
      </c>
      <c r="D31" s="361"/>
      <c r="E31" s="361"/>
      <c r="F31" s="361"/>
      <c r="G31" s="375"/>
      <c r="H31" s="854">
        <v>0</v>
      </c>
      <c r="I31" s="855"/>
    </row>
    <row r="32" spans="1:9" s="365" customFormat="1" ht="12" customHeight="1" thickBot="1">
      <c r="A32" s="359"/>
      <c r="B32" s="376"/>
      <c r="C32" s="377"/>
      <c r="D32" s="377"/>
      <c r="E32" s="377"/>
      <c r="F32" s="377"/>
      <c r="G32" s="378"/>
      <c r="H32" s="379"/>
      <c r="I32" s="380"/>
    </row>
    <row r="33" spans="1:10" s="365" customFormat="1" ht="6" customHeight="1" hidden="1">
      <c r="A33" s="381"/>
      <c r="B33" s="382"/>
      <c r="C33" s="382"/>
      <c r="D33" s="382"/>
      <c r="E33" s="382"/>
      <c r="F33" s="382"/>
      <c r="G33" s="382"/>
      <c r="H33" s="383"/>
      <c r="I33" s="384"/>
      <c r="J33" s="385"/>
    </row>
    <row r="34" spans="1:10" s="365" customFormat="1" ht="19.5" customHeight="1" thickBot="1">
      <c r="A34" s="381"/>
      <c r="B34" s="325" t="s">
        <v>192</v>
      </c>
      <c r="C34" s="386"/>
      <c r="D34" s="386"/>
      <c r="E34" s="386"/>
      <c r="F34" s="386"/>
      <c r="G34" s="386"/>
      <c r="H34" s="386"/>
      <c r="I34" s="328" t="s">
        <v>226</v>
      </c>
      <c r="J34" s="385"/>
    </row>
    <row r="35" spans="1:10" s="365" customFormat="1" ht="15.75" customHeight="1" thickBot="1">
      <c r="A35" s="381"/>
      <c r="B35" s="387" t="s">
        <v>227</v>
      </c>
      <c r="C35" s="388"/>
      <c r="D35" s="388"/>
      <c r="E35" s="388"/>
      <c r="F35" s="388"/>
      <c r="G35" s="388"/>
      <c r="H35" s="388"/>
      <c r="I35" s="389"/>
      <c r="J35" s="385"/>
    </row>
    <row r="36" spans="1:10" s="365" customFormat="1" ht="13.5" customHeight="1">
      <c r="A36" s="390"/>
      <c r="B36" s="391"/>
      <c r="C36" s="392" t="s">
        <v>193</v>
      </c>
      <c r="D36" s="392"/>
      <c r="E36" s="393"/>
      <c r="F36" s="394" t="s">
        <v>194</v>
      </c>
      <c r="G36" s="392"/>
      <c r="H36" s="392"/>
      <c r="I36" s="393"/>
      <c r="J36" s="385"/>
    </row>
    <row r="37" spans="1:9" s="365" customFormat="1" ht="13.5" customHeight="1">
      <c r="A37" s="395"/>
      <c r="B37" s="396"/>
      <c r="C37" s="397"/>
      <c r="D37" s="398" t="s">
        <v>195</v>
      </c>
      <c r="E37" s="399"/>
      <c r="F37" s="822"/>
      <c r="G37" s="823"/>
      <c r="H37" s="400" t="s">
        <v>195</v>
      </c>
      <c r="I37" s="399"/>
    </row>
    <row r="38" spans="1:9" s="365" customFormat="1" ht="13.5" customHeight="1" thickBot="1">
      <c r="A38" s="395"/>
      <c r="B38" s="401" t="s">
        <v>196</v>
      </c>
      <c r="C38" s="402" t="s">
        <v>197</v>
      </c>
      <c r="D38" s="403" t="s">
        <v>177</v>
      </c>
      <c r="E38" s="404" t="s">
        <v>178</v>
      </c>
      <c r="F38" s="405" t="s">
        <v>197</v>
      </c>
      <c r="G38" s="405"/>
      <c r="H38" s="406" t="s">
        <v>228</v>
      </c>
      <c r="I38" s="407" t="s">
        <v>198</v>
      </c>
    </row>
    <row r="39" spans="1:9" s="365" customFormat="1" ht="12.75" customHeight="1">
      <c r="A39" s="395"/>
      <c r="B39" s="408" t="s">
        <v>199</v>
      </c>
      <c r="C39" s="374"/>
      <c r="D39" s="409"/>
      <c r="E39" s="410"/>
      <c r="F39" s="856"/>
      <c r="G39" s="857"/>
      <c r="H39" s="411"/>
      <c r="I39" s="412"/>
    </row>
    <row r="40" spans="1:9" s="365" customFormat="1" ht="12.75" customHeight="1">
      <c r="A40" s="395"/>
      <c r="B40" s="413">
        <v>2003</v>
      </c>
      <c r="C40" s="375"/>
      <c r="D40" s="414"/>
      <c r="E40" s="415"/>
      <c r="F40" s="819"/>
      <c r="G40" s="820"/>
      <c r="H40" s="416"/>
      <c r="I40" s="417"/>
    </row>
    <row r="41" spans="1:9" s="365" customFormat="1" ht="12.75" customHeight="1">
      <c r="A41" s="395"/>
      <c r="B41" s="413">
        <v>2004</v>
      </c>
      <c r="C41" s="375"/>
      <c r="D41" s="414">
        <v>1989.31</v>
      </c>
      <c r="E41" s="415"/>
      <c r="F41" s="819"/>
      <c r="G41" s="820"/>
      <c r="H41" s="416"/>
      <c r="I41" s="417"/>
    </row>
    <row r="42" spans="1:9" s="365" customFormat="1" ht="12.75" customHeight="1">
      <c r="A42" s="395"/>
      <c r="B42" s="418">
        <v>2005</v>
      </c>
      <c r="C42" s="375"/>
      <c r="D42" s="414"/>
      <c r="E42" s="415">
        <v>737.64</v>
      </c>
      <c r="F42" s="819"/>
      <c r="G42" s="820"/>
      <c r="H42" s="416"/>
      <c r="I42" s="417"/>
    </row>
    <row r="43" spans="1:9" s="365" customFormat="1" ht="12.75" customHeight="1">
      <c r="A43" s="395"/>
      <c r="B43" s="413">
        <v>2006</v>
      </c>
      <c r="C43" s="375"/>
      <c r="D43" s="414">
        <v>749.81</v>
      </c>
      <c r="E43" s="415"/>
      <c r="F43" s="819"/>
      <c r="G43" s="820"/>
      <c r="H43" s="416"/>
      <c r="I43" s="417"/>
    </row>
    <row r="44" spans="1:9" s="365" customFormat="1" ht="12.75" customHeight="1">
      <c r="A44" s="395"/>
      <c r="B44" s="418">
        <v>2007</v>
      </c>
      <c r="C44" s="419"/>
      <c r="D44" s="420">
        <v>1713.02</v>
      </c>
      <c r="E44" s="421"/>
      <c r="F44" s="819"/>
      <c r="G44" s="820"/>
      <c r="H44" s="422"/>
      <c r="I44" s="423"/>
    </row>
    <row r="45" spans="1:9" s="365" customFormat="1" ht="12.75" customHeight="1">
      <c r="A45" s="395"/>
      <c r="B45" s="418">
        <v>2008</v>
      </c>
      <c r="C45" s="424"/>
      <c r="D45" s="425">
        <v>2000</v>
      </c>
      <c r="E45" s="426"/>
      <c r="F45" s="819"/>
      <c r="G45" s="820"/>
      <c r="H45" s="427"/>
      <c r="I45" s="428"/>
    </row>
    <row r="46" spans="1:9" s="365" customFormat="1" ht="12.75" customHeight="1">
      <c r="A46" s="395"/>
      <c r="B46" s="418">
        <v>2009</v>
      </c>
      <c r="C46" s="424"/>
      <c r="D46" s="425"/>
      <c r="E46" s="426"/>
      <c r="F46" s="819"/>
      <c r="G46" s="820"/>
      <c r="H46" s="427"/>
      <c r="I46" s="428"/>
    </row>
    <row r="47" spans="1:9" s="365" customFormat="1" ht="12.75" customHeight="1">
      <c r="A47" s="395"/>
      <c r="B47" s="418">
        <v>2010</v>
      </c>
      <c r="C47" s="424"/>
      <c r="D47" s="425"/>
      <c r="E47" s="426"/>
      <c r="F47" s="819"/>
      <c r="G47" s="820"/>
      <c r="H47" s="427"/>
      <c r="I47" s="428"/>
    </row>
    <row r="48" spans="1:9" s="365" customFormat="1" ht="12.75" customHeight="1" thickBot="1">
      <c r="A48" s="395"/>
      <c r="B48" s="429">
        <v>2011</v>
      </c>
      <c r="C48" s="430"/>
      <c r="D48" s="431">
        <v>1498.15</v>
      </c>
      <c r="E48" s="432"/>
      <c r="F48" s="858"/>
      <c r="G48" s="859"/>
      <c r="H48" s="433"/>
      <c r="I48" s="434"/>
    </row>
    <row r="49" spans="1:9" s="365" customFormat="1" ht="12.75" customHeight="1" thickBot="1" thickTop="1">
      <c r="A49" s="395"/>
      <c r="B49" s="435" t="s">
        <v>200</v>
      </c>
      <c r="C49" s="436"/>
      <c r="D49" s="437">
        <f>SUM(D39:D48)</f>
        <v>7950.289999999999</v>
      </c>
      <c r="E49" s="438">
        <f>SUM(E39:E48)</f>
        <v>737.64</v>
      </c>
      <c r="F49" s="826" t="s">
        <v>201</v>
      </c>
      <c r="G49" s="827"/>
      <c r="H49" s="440">
        <f>SUM(H39:H48)</f>
        <v>0</v>
      </c>
      <c r="I49" s="441">
        <f>SUM(I39:I48)</f>
        <v>0</v>
      </c>
    </row>
    <row r="50" spans="1:9" s="365" customFormat="1" ht="12.75" customHeight="1" thickBot="1">
      <c r="A50" s="395"/>
      <c r="B50" s="442" t="s">
        <v>202</v>
      </c>
      <c r="C50" s="443"/>
      <c r="D50" s="815">
        <f>SUM(D49:E49)</f>
        <v>8687.929999999998</v>
      </c>
      <c r="E50" s="816"/>
      <c r="F50" s="444" t="s">
        <v>203</v>
      </c>
      <c r="G50" s="445"/>
      <c r="H50" s="821">
        <f>H49+I49</f>
        <v>0</v>
      </c>
      <c r="I50" s="816"/>
    </row>
    <row r="51" spans="1:9" s="365" customFormat="1" ht="9" customHeight="1" thickBot="1">
      <c r="A51" s="395"/>
      <c r="B51" s="446"/>
      <c r="C51" s="446"/>
      <c r="D51" s="446"/>
      <c r="E51" s="446"/>
      <c r="F51" s="447"/>
      <c r="G51" s="447"/>
      <c r="H51" s="448"/>
      <c r="I51" s="448"/>
    </row>
    <row r="52" spans="1:9" s="365" customFormat="1" ht="15.75" customHeight="1" thickBot="1">
      <c r="A52" s="395"/>
      <c r="B52" s="387" t="s">
        <v>229</v>
      </c>
      <c r="C52" s="388"/>
      <c r="D52" s="388"/>
      <c r="E52" s="388"/>
      <c r="F52" s="388"/>
      <c r="G52" s="388"/>
      <c r="H52" s="388"/>
      <c r="I52" s="389"/>
    </row>
    <row r="53" spans="1:9" s="365" customFormat="1" ht="13.5" customHeight="1">
      <c r="A53" s="395"/>
      <c r="B53" s="391"/>
      <c r="C53" s="392" t="s">
        <v>193</v>
      </c>
      <c r="D53" s="392"/>
      <c r="E53" s="393"/>
      <c r="F53" s="394" t="s">
        <v>194</v>
      </c>
      <c r="G53" s="392"/>
      <c r="H53" s="392"/>
      <c r="I53" s="393"/>
    </row>
    <row r="54" spans="1:9" s="365" customFormat="1" ht="13.5" customHeight="1">
      <c r="A54" s="395"/>
      <c r="B54" s="396"/>
      <c r="C54" s="449"/>
      <c r="D54" s="398" t="s">
        <v>204</v>
      </c>
      <c r="E54" s="399"/>
      <c r="F54" s="822"/>
      <c r="G54" s="823"/>
      <c r="H54" s="400" t="s">
        <v>205</v>
      </c>
      <c r="I54" s="399"/>
    </row>
    <row r="55" spans="1:9" s="365" customFormat="1" ht="13.5" customHeight="1" thickBot="1">
      <c r="A55" s="395"/>
      <c r="B55" s="401" t="s">
        <v>196</v>
      </c>
      <c r="C55" s="402" t="s">
        <v>197</v>
      </c>
      <c r="D55" s="403" t="s">
        <v>177</v>
      </c>
      <c r="E55" s="404" t="s">
        <v>178</v>
      </c>
      <c r="F55" s="405" t="s">
        <v>197</v>
      </c>
      <c r="G55" s="405"/>
      <c r="H55" s="406" t="s">
        <v>228</v>
      </c>
      <c r="I55" s="407" t="s">
        <v>198</v>
      </c>
    </row>
    <row r="56" spans="1:9" s="365" customFormat="1" ht="12.75" customHeight="1">
      <c r="A56" s="395"/>
      <c r="B56" s="450">
        <v>2012</v>
      </c>
      <c r="C56" s="451"/>
      <c r="D56" s="452"/>
      <c r="E56" s="453"/>
      <c r="F56" s="824"/>
      <c r="G56" s="825"/>
      <c r="H56" s="454"/>
      <c r="I56" s="455"/>
    </row>
    <row r="57" spans="1:9" s="365" customFormat="1" ht="12.75" customHeight="1">
      <c r="A57" s="395"/>
      <c r="B57" s="418">
        <v>2013</v>
      </c>
      <c r="C57" s="375"/>
      <c r="D57" s="414"/>
      <c r="E57" s="415"/>
      <c r="F57" s="819"/>
      <c r="G57" s="820"/>
      <c r="H57" s="416"/>
      <c r="I57" s="417"/>
    </row>
    <row r="58" spans="1:9" s="365" customFormat="1" ht="12.75" customHeight="1">
      <c r="A58" s="395"/>
      <c r="B58" s="418">
        <v>2014</v>
      </c>
      <c r="C58" s="375"/>
      <c r="D58" s="414"/>
      <c r="E58" s="415"/>
      <c r="F58" s="819"/>
      <c r="G58" s="820"/>
      <c r="H58" s="416"/>
      <c r="I58" s="417"/>
    </row>
    <row r="59" spans="1:9" s="365" customFormat="1" ht="12.75" customHeight="1">
      <c r="A59" s="395"/>
      <c r="B59" s="418">
        <v>2015</v>
      </c>
      <c r="C59" s="375"/>
      <c r="D59" s="414"/>
      <c r="E59" s="415"/>
      <c r="F59" s="819"/>
      <c r="G59" s="820"/>
      <c r="H59" s="416"/>
      <c r="I59" s="417"/>
    </row>
    <row r="60" spans="1:9" s="365" customFormat="1" ht="12.75" customHeight="1">
      <c r="A60" s="359"/>
      <c r="B60" s="418">
        <v>2016</v>
      </c>
      <c r="C60" s="375"/>
      <c r="D60" s="414"/>
      <c r="E60" s="415"/>
      <c r="F60" s="819"/>
      <c r="G60" s="820"/>
      <c r="H60" s="416"/>
      <c r="I60" s="417"/>
    </row>
    <row r="61" spans="1:9" s="365" customFormat="1" ht="12.75" customHeight="1">
      <c r="A61" s="359"/>
      <c r="B61" s="418">
        <v>2017</v>
      </c>
      <c r="C61" s="375"/>
      <c r="D61" s="414"/>
      <c r="E61" s="415"/>
      <c r="F61" s="819"/>
      <c r="G61" s="820"/>
      <c r="H61" s="416"/>
      <c r="I61" s="417"/>
    </row>
    <row r="62" spans="1:9" s="365" customFormat="1" ht="12.75" customHeight="1">
      <c r="A62" s="359"/>
      <c r="B62" s="418">
        <v>2018</v>
      </c>
      <c r="C62" s="419"/>
      <c r="D62" s="420"/>
      <c r="E62" s="421"/>
      <c r="F62" s="819"/>
      <c r="G62" s="820"/>
      <c r="H62" s="422"/>
      <c r="I62" s="423"/>
    </row>
    <row r="63" spans="1:9" s="365" customFormat="1" ht="12.75" customHeight="1" hidden="1">
      <c r="A63" s="359"/>
      <c r="B63" s="418"/>
      <c r="C63" s="419"/>
      <c r="D63" s="420"/>
      <c r="E63" s="421"/>
      <c r="F63" s="819"/>
      <c r="G63" s="820"/>
      <c r="H63" s="422"/>
      <c r="I63" s="423"/>
    </row>
    <row r="64" spans="1:9" s="365" customFormat="1" ht="12.75" customHeight="1" hidden="1">
      <c r="A64" s="359"/>
      <c r="B64" s="418"/>
      <c r="C64" s="456"/>
      <c r="D64" s="425"/>
      <c r="E64" s="426"/>
      <c r="F64" s="828"/>
      <c r="G64" s="829"/>
      <c r="H64" s="427"/>
      <c r="I64" s="428"/>
    </row>
    <row r="65" spans="1:9" s="365" customFormat="1" ht="12.75" customHeight="1" thickBot="1">
      <c r="A65" s="359"/>
      <c r="B65" s="418" t="s">
        <v>206</v>
      </c>
      <c r="C65" s="456"/>
      <c r="D65" s="425"/>
      <c r="E65" s="426"/>
      <c r="F65" s="828"/>
      <c r="G65" s="830"/>
      <c r="H65" s="427"/>
      <c r="I65" s="428"/>
    </row>
    <row r="66" spans="1:9" s="365" customFormat="1" ht="12.75" customHeight="1" thickBot="1" thickTop="1">
      <c r="A66" s="359"/>
      <c r="B66" s="435" t="s">
        <v>200</v>
      </c>
      <c r="C66" s="436"/>
      <c r="D66" s="437">
        <f>SUM(D57:D65)</f>
        <v>0</v>
      </c>
      <c r="E66" s="438">
        <f>SUM(E57:E65)</f>
        <v>0</v>
      </c>
      <c r="F66" s="826" t="s">
        <v>201</v>
      </c>
      <c r="G66" s="827"/>
      <c r="H66" s="440">
        <f>SUM(H57:H65)</f>
        <v>0</v>
      </c>
      <c r="I66" s="441">
        <f>SUM(I57:I65)</f>
        <v>0</v>
      </c>
    </row>
    <row r="67" spans="1:9" s="365" customFormat="1" ht="12.75" customHeight="1" thickBot="1">
      <c r="A67" s="359"/>
      <c r="B67" s="442" t="s">
        <v>207</v>
      </c>
      <c r="C67" s="443"/>
      <c r="D67" s="815">
        <f>SUM(D66:E66)</f>
        <v>0</v>
      </c>
      <c r="E67" s="816"/>
      <c r="F67" s="444" t="s">
        <v>208</v>
      </c>
      <c r="G67" s="445"/>
      <c r="H67" s="821">
        <f>H66+I66</f>
        <v>0</v>
      </c>
      <c r="I67" s="816"/>
    </row>
    <row r="68" spans="1:10" s="365" customFormat="1" ht="9" customHeight="1" thickBot="1">
      <c r="A68" s="381"/>
      <c r="B68" s="458"/>
      <c r="C68" s="459"/>
      <c r="D68" s="460"/>
      <c r="E68" s="461"/>
      <c r="F68" s="459"/>
      <c r="G68" s="462"/>
      <c r="H68" s="463"/>
      <c r="I68" s="461"/>
      <c r="J68" s="385"/>
    </row>
    <row r="69" spans="1:9" s="365" customFormat="1" ht="12.75" customHeight="1" thickBot="1">
      <c r="A69" s="359"/>
      <c r="B69" s="464" t="s">
        <v>200</v>
      </c>
      <c r="C69" s="465"/>
      <c r="D69" s="466">
        <f>D49+D66</f>
        <v>7950.289999999999</v>
      </c>
      <c r="E69" s="467">
        <f>E49+E66</f>
        <v>737.64</v>
      </c>
      <c r="F69" s="817" t="s">
        <v>201</v>
      </c>
      <c r="G69" s="818"/>
      <c r="H69" s="469">
        <f>H49+H66</f>
        <v>0</v>
      </c>
      <c r="I69" s="470">
        <f>I49+I66</f>
        <v>0</v>
      </c>
    </row>
    <row r="70" spans="1:9" s="365" customFormat="1" ht="12.75" customHeight="1" thickBot="1">
      <c r="A70" s="359"/>
      <c r="B70" s="471" t="s">
        <v>209</v>
      </c>
      <c r="C70" s="472"/>
      <c r="D70" s="811">
        <f>SUM(D69+E69)</f>
        <v>8687.929999999998</v>
      </c>
      <c r="E70" s="812"/>
      <c r="F70" s="473" t="s">
        <v>210</v>
      </c>
      <c r="G70" s="474"/>
      <c r="H70" s="813">
        <f>SUM(H69+I69)</f>
        <v>0</v>
      </c>
      <c r="I70" s="814"/>
    </row>
    <row r="71" spans="1:9" s="365" customFormat="1" ht="12.75" customHeight="1" hidden="1">
      <c r="A71" s="359"/>
      <c r="B71" s="475"/>
      <c r="C71" s="476"/>
      <c r="D71" s="477"/>
      <c r="E71" s="478"/>
      <c r="F71" s="475"/>
      <c r="G71" s="475"/>
      <c r="H71" s="477"/>
      <c r="I71" s="478"/>
    </row>
    <row r="72" spans="1:9" s="365" customFormat="1" ht="12.75" customHeight="1">
      <c r="A72" s="359"/>
      <c r="B72" s="479"/>
      <c r="C72" s="382"/>
      <c r="D72" s="480"/>
      <c r="E72" s="481">
        <f>SUM(D50+D67)</f>
        <v>8687.929999999998</v>
      </c>
      <c r="F72" s="382"/>
      <c r="G72" s="382"/>
      <c r="H72" s="480"/>
      <c r="I72" s="481">
        <f>SUM(H50+H67)</f>
        <v>0</v>
      </c>
    </row>
    <row r="73" spans="1:9" s="365" customFormat="1" ht="12.75" customHeight="1">
      <c r="A73" s="359"/>
      <c r="B73" s="479"/>
      <c r="C73" s="382"/>
      <c r="D73" s="480"/>
      <c r="E73" s="482"/>
      <c r="F73" s="382"/>
      <c r="G73" s="382"/>
      <c r="H73" s="383"/>
      <c r="I73" s="483" t="s">
        <v>211</v>
      </c>
    </row>
    <row r="74" spans="1:9" s="365" customFormat="1" ht="19.5" customHeight="1" thickBot="1">
      <c r="A74" s="359"/>
      <c r="B74" s="325" t="s">
        <v>212</v>
      </c>
      <c r="C74" s="304"/>
      <c r="D74" s="304"/>
      <c r="E74" s="304"/>
      <c r="F74" s="304"/>
      <c r="G74" s="304"/>
      <c r="H74" s="304"/>
      <c r="I74" s="304"/>
    </row>
    <row r="75" spans="1:9" s="365" customFormat="1" ht="15.75" customHeight="1" thickBot="1">
      <c r="A75" s="359"/>
      <c r="B75" s="387" t="s">
        <v>213</v>
      </c>
      <c r="C75" s="388"/>
      <c r="D75" s="388"/>
      <c r="E75" s="388"/>
      <c r="F75" s="388"/>
      <c r="G75" s="388"/>
      <c r="H75" s="388"/>
      <c r="I75" s="389"/>
    </row>
    <row r="76" spans="1:10" s="365" customFormat="1" ht="12.75" customHeight="1">
      <c r="A76" s="359"/>
      <c r="B76" s="484" t="s">
        <v>214</v>
      </c>
      <c r="C76" s="485"/>
      <c r="D76" s="485"/>
      <c r="E76" s="485"/>
      <c r="F76" s="485"/>
      <c r="G76" s="485"/>
      <c r="H76" s="485"/>
      <c r="I76" s="486"/>
      <c r="J76" s="487"/>
    </row>
    <row r="77" spans="1:10" s="365" customFormat="1" ht="12.75" customHeight="1">
      <c r="A77" s="359"/>
      <c r="B77" s="488"/>
      <c r="C77" s="312"/>
      <c r="D77" s="312"/>
      <c r="E77" s="312"/>
      <c r="F77" s="312"/>
      <c r="G77" s="312"/>
      <c r="H77" s="312"/>
      <c r="I77" s="314"/>
      <c r="J77" s="487"/>
    </row>
    <row r="78" spans="1:10" s="365" customFormat="1" ht="12.75" customHeight="1">
      <c r="A78" s="359"/>
      <c r="B78" s="488" t="s">
        <v>316</v>
      </c>
      <c r="C78" s="312"/>
      <c r="D78" s="312"/>
      <c r="E78" s="312"/>
      <c r="F78" s="312"/>
      <c r="G78" s="312"/>
      <c r="H78" s="312"/>
      <c r="I78" s="314"/>
      <c r="J78" s="487"/>
    </row>
    <row r="79" spans="1:10" s="365" customFormat="1" ht="12.75" customHeight="1">
      <c r="A79" s="359"/>
      <c r="B79" s="488" t="s">
        <v>333</v>
      </c>
      <c r="C79" s="312"/>
      <c r="D79" s="312"/>
      <c r="E79" s="312"/>
      <c r="F79" s="312"/>
      <c r="G79" s="312"/>
      <c r="H79" s="312"/>
      <c r="I79" s="314"/>
      <c r="J79" s="487"/>
    </row>
    <row r="80" spans="1:10" s="365" customFormat="1" ht="12.75" customHeight="1">
      <c r="A80" s="359"/>
      <c r="B80" s="488"/>
      <c r="C80" s="312"/>
      <c r="D80" s="312"/>
      <c r="E80" s="312"/>
      <c r="F80" s="312"/>
      <c r="G80" s="312"/>
      <c r="H80" s="312"/>
      <c r="I80" s="314"/>
      <c r="J80" s="487"/>
    </row>
    <row r="81" spans="1:10" s="365" customFormat="1" ht="12.75" customHeight="1">
      <c r="A81" s="359"/>
      <c r="B81" s="488"/>
      <c r="C81" s="312"/>
      <c r="D81" s="312"/>
      <c r="E81" s="312"/>
      <c r="F81" s="312"/>
      <c r="G81" s="312"/>
      <c r="H81" s="312"/>
      <c r="I81" s="314"/>
      <c r="J81" s="487"/>
    </row>
    <row r="82" spans="1:10" s="365" customFormat="1" ht="12.75" customHeight="1">
      <c r="A82" s="359"/>
      <c r="B82" s="488"/>
      <c r="C82" s="312"/>
      <c r="D82" s="312"/>
      <c r="E82" s="312"/>
      <c r="F82" s="312"/>
      <c r="G82" s="312"/>
      <c r="H82" s="312"/>
      <c r="I82" s="314"/>
      <c r="J82" s="487"/>
    </row>
    <row r="83" spans="1:10" s="365" customFormat="1" ht="12.75" customHeight="1">
      <c r="A83" s="359"/>
      <c r="B83" s="488"/>
      <c r="C83" s="312"/>
      <c r="D83" s="312"/>
      <c r="E83" s="312"/>
      <c r="F83" s="312"/>
      <c r="G83" s="312"/>
      <c r="H83" s="312"/>
      <c r="I83" s="314"/>
      <c r="J83" s="487"/>
    </row>
    <row r="84" spans="1:10" s="365" customFormat="1" ht="12.75" customHeight="1">
      <c r="A84" s="359"/>
      <c r="B84" s="488"/>
      <c r="C84" s="312"/>
      <c r="D84" s="312"/>
      <c r="E84" s="312"/>
      <c r="F84" s="312"/>
      <c r="G84" s="312"/>
      <c r="H84" s="312"/>
      <c r="I84" s="314"/>
      <c r="J84" s="487"/>
    </row>
    <row r="85" spans="1:10" s="365" customFormat="1" ht="12.75" customHeight="1">
      <c r="A85" s="359"/>
      <c r="B85" s="488"/>
      <c r="C85" s="312"/>
      <c r="D85" s="312"/>
      <c r="E85" s="312"/>
      <c r="F85" s="312"/>
      <c r="G85" s="312"/>
      <c r="H85" s="312"/>
      <c r="I85" s="314"/>
      <c r="J85" s="487"/>
    </row>
    <row r="86" spans="1:10" s="365" customFormat="1" ht="12.75" customHeight="1">
      <c r="A86" s="359"/>
      <c r="B86" s="488"/>
      <c r="C86" s="312"/>
      <c r="D86" s="312"/>
      <c r="E86" s="312"/>
      <c r="F86" s="312"/>
      <c r="G86" s="312"/>
      <c r="H86" s="312"/>
      <c r="I86" s="314"/>
      <c r="J86" s="487"/>
    </row>
    <row r="87" spans="1:10" s="365" customFormat="1" ht="12.75" customHeight="1">
      <c r="A87" s="359"/>
      <c r="B87" s="488"/>
      <c r="C87" s="312"/>
      <c r="D87" s="312"/>
      <c r="E87" s="312"/>
      <c r="F87" s="312"/>
      <c r="G87" s="312"/>
      <c r="H87" s="312"/>
      <c r="I87" s="314"/>
      <c r="J87" s="487"/>
    </row>
    <row r="88" spans="1:10" s="365" customFormat="1" ht="12.75" customHeight="1">
      <c r="A88" s="359"/>
      <c r="B88" s="488"/>
      <c r="C88" s="312"/>
      <c r="D88" s="312"/>
      <c r="E88" s="312"/>
      <c r="F88" s="312"/>
      <c r="G88" s="312"/>
      <c r="H88" s="312"/>
      <c r="I88" s="314"/>
      <c r="J88" s="487"/>
    </row>
    <row r="89" spans="1:10" s="365" customFormat="1" ht="12.75" customHeight="1">
      <c r="A89" s="359"/>
      <c r="B89" s="488"/>
      <c r="C89" s="312"/>
      <c r="D89" s="312"/>
      <c r="E89" s="312"/>
      <c r="F89" s="312"/>
      <c r="G89" s="312"/>
      <c r="H89" s="312"/>
      <c r="I89" s="314"/>
      <c r="J89" s="487"/>
    </row>
    <row r="90" spans="1:10" s="365" customFormat="1" ht="12.75" customHeight="1">
      <c r="A90" s="359"/>
      <c r="B90" s="488"/>
      <c r="C90" s="312"/>
      <c r="D90" s="312"/>
      <c r="E90" s="312"/>
      <c r="F90" s="312"/>
      <c r="G90" s="312"/>
      <c r="H90" s="312"/>
      <c r="I90" s="314"/>
      <c r="J90" s="487"/>
    </row>
    <row r="91" spans="1:10" s="365" customFormat="1" ht="12.75" customHeight="1">
      <c r="A91" s="359"/>
      <c r="B91" s="488"/>
      <c r="C91" s="312"/>
      <c r="D91" s="312"/>
      <c r="E91" s="312"/>
      <c r="F91" s="312"/>
      <c r="G91" s="312"/>
      <c r="H91" s="312"/>
      <c r="I91" s="314"/>
      <c r="J91" s="487"/>
    </row>
    <row r="92" spans="1:10" s="365" customFormat="1" ht="12.75" customHeight="1">
      <c r="A92" s="359"/>
      <c r="B92" s="488"/>
      <c r="C92" s="312"/>
      <c r="D92" s="312"/>
      <c r="E92" s="312"/>
      <c r="F92" s="312"/>
      <c r="G92" s="312"/>
      <c r="H92" s="312"/>
      <c r="I92" s="314"/>
      <c r="J92" s="487"/>
    </row>
    <row r="93" spans="1:10" s="365" customFormat="1" ht="12.75" customHeight="1">
      <c r="A93" s="359"/>
      <c r="B93" s="488"/>
      <c r="C93" s="312"/>
      <c r="D93" s="312"/>
      <c r="E93" s="312"/>
      <c r="F93" s="312"/>
      <c r="G93" s="312"/>
      <c r="H93" s="312"/>
      <c r="I93" s="314"/>
      <c r="J93" s="487"/>
    </row>
    <row r="94" spans="1:10" s="365" customFormat="1" ht="12.75" customHeight="1">
      <c r="A94" s="359"/>
      <c r="B94" s="488"/>
      <c r="C94" s="312"/>
      <c r="D94" s="312"/>
      <c r="E94" s="312"/>
      <c r="F94" s="312"/>
      <c r="G94" s="312"/>
      <c r="H94" s="312"/>
      <c r="I94" s="314"/>
      <c r="J94" s="487"/>
    </row>
    <row r="95" spans="1:10" s="365" customFormat="1" ht="12.75" customHeight="1">
      <c r="A95" s="359"/>
      <c r="B95" s="488"/>
      <c r="C95" s="312"/>
      <c r="D95" s="312"/>
      <c r="E95" s="312"/>
      <c r="F95" s="312"/>
      <c r="G95" s="312"/>
      <c r="H95" s="312"/>
      <c r="I95" s="314"/>
      <c r="J95" s="487"/>
    </row>
    <row r="96" spans="1:9" s="365" customFormat="1" ht="12.75" customHeight="1">
      <c r="A96" s="359"/>
      <c r="B96" s="488"/>
      <c r="C96" s="312"/>
      <c r="D96" s="312"/>
      <c r="E96" s="312"/>
      <c r="F96" s="312"/>
      <c r="G96" s="312"/>
      <c r="H96" s="312"/>
      <c r="I96" s="314"/>
    </row>
    <row r="97" spans="1:9" s="365" customFormat="1" ht="12.75" customHeight="1">
      <c r="A97" s="359"/>
      <c r="B97" s="488"/>
      <c r="C97" s="312"/>
      <c r="D97" s="312"/>
      <c r="E97" s="312"/>
      <c r="F97" s="312"/>
      <c r="G97" s="312"/>
      <c r="H97" s="312"/>
      <c r="I97" s="314"/>
    </row>
    <row r="98" spans="1:9" ht="12.75" customHeight="1">
      <c r="A98" s="304"/>
      <c r="B98" s="488"/>
      <c r="C98" s="312"/>
      <c r="D98" s="312"/>
      <c r="E98" s="312"/>
      <c r="F98" s="312"/>
      <c r="G98" s="312"/>
      <c r="H98" s="312"/>
      <c r="I98" s="314"/>
    </row>
    <row r="99" spans="1:9" ht="12.75" customHeight="1">
      <c r="A99" s="304"/>
      <c r="B99" s="488"/>
      <c r="C99" s="312"/>
      <c r="D99" s="312"/>
      <c r="E99" s="312"/>
      <c r="F99" s="312"/>
      <c r="G99" s="312"/>
      <c r="H99" s="312"/>
      <c r="I99" s="314"/>
    </row>
    <row r="100" spans="1:9" ht="12.75" customHeight="1">
      <c r="A100" s="304"/>
      <c r="B100" s="457" t="s">
        <v>215</v>
      </c>
      <c r="C100" s="489"/>
      <c r="D100" s="489" t="s">
        <v>216</v>
      </c>
      <c r="E100" s="489"/>
      <c r="F100" s="489"/>
      <c r="G100" s="489"/>
      <c r="H100" s="489" t="s">
        <v>217</v>
      </c>
      <c r="I100" s="490"/>
    </row>
    <row r="101" spans="1:9" ht="12.75" customHeight="1">
      <c r="A101" s="304"/>
      <c r="B101" s="491"/>
      <c r="C101" s="382" t="s">
        <v>71</v>
      </c>
      <c r="D101" s="492" t="s">
        <v>218</v>
      </c>
      <c r="E101" s="382" t="s">
        <v>334</v>
      </c>
      <c r="F101" s="382"/>
      <c r="G101" s="382"/>
      <c r="H101" s="779">
        <v>40939</v>
      </c>
      <c r="I101" s="493"/>
    </row>
    <row r="102" spans="1:9" ht="12.75" customHeight="1" thickBot="1">
      <c r="A102" s="304"/>
      <c r="B102" s="494"/>
      <c r="C102" s="326"/>
      <c r="D102" s="326"/>
      <c r="E102" s="326"/>
      <c r="F102" s="326"/>
      <c r="G102" s="326"/>
      <c r="H102" s="326"/>
      <c r="I102" s="495"/>
    </row>
    <row r="103" spans="1:9" ht="12.75" customHeight="1">
      <c r="A103" s="304"/>
      <c r="B103" s="312"/>
      <c r="C103" s="312"/>
      <c r="D103" s="312"/>
      <c r="E103" s="312"/>
      <c r="F103" s="312"/>
      <c r="G103" s="312"/>
      <c r="H103" s="312"/>
      <c r="I103" s="312"/>
    </row>
    <row r="104" spans="1:9" ht="12.75" customHeight="1">
      <c r="A104" s="304"/>
      <c r="B104" s="304" t="s">
        <v>219</v>
      </c>
      <c r="C104" s="304"/>
      <c r="D104" s="304"/>
      <c r="E104" s="304"/>
      <c r="F104" s="304"/>
      <c r="G104" s="304"/>
      <c r="H104" s="304"/>
      <c r="I104" s="304"/>
    </row>
    <row r="105" spans="1:9" ht="12.75" customHeight="1">
      <c r="A105" s="304"/>
      <c r="B105" s="304" t="s">
        <v>220</v>
      </c>
      <c r="C105" s="304"/>
      <c r="D105" s="304"/>
      <c r="E105" s="304"/>
      <c r="F105" s="304"/>
      <c r="G105" s="304"/>
      <c r="H105" s="304"/>
      <c r="I105" s="304"/>
    </row>
    <row r="106" spans="1:9" ht="12.75" customHeight="1">
      <c r="A106" s="304"/>
      <c r="B106" s="304" t="s">
        <v>221</v>
      </c>
      <c r="C106" s="304"/>
      <c r="D106" s="304"/>
      <c r="E106" s="304"/>
      <c r="F106" s="304"/>
      <c r="G106" s="304"/>
      <c r="H106" s="304"/>
      <c r="I106" s="304"/>
    </row>
    <row r="107" spans="1:11" ht="12.75" customHeight="1">
      <c r="A107" s="496"/>
      <c r="B107" s="496"/>
      <c r="C107" s="496"/>
      <c r="D107" s="496"/>
      <c r="E107" s="496"/>
      <c r="F107" s="496"/>
      <c r="G107" s="496"/>
      <c r="H107" s="496"/>
      <c r="I107" s="496"/>
      <c r="J107" s="497"/>
      <c r="K107" s="497"/>
    </row>
    <row r="108" spans="1:11" ht="12.75" customHeight="1">
      <c r="A108" s="496"/>
      <c r="B108" s="496"/>
      <c r="C108" s="496"/>
      <c r="D108" s="496"/>
      <c r="E108" s="496"/>
      <c r="F108" s="496"/>
      <c r="G108" s="496"/>
      <c r="H108" s="496"/>
      <c r="I108" s="496"/>
      <c r="J108" s="497"/>
      <c r="K108" s="497"/>
    </row>
    <row r="109" spans="1:11" ht="12.75" customHeight="1">
      <c r="A109" s="496"/>
      <c r="B109" s="496"/>
      <c r="C109" s="496"/>
      <c r="D109" s="496"/>
      <c r="E109" s="496"/>
      <c r="F109" s="496"/>
      <c r="G109" s="496"/>
      <c r="H109" s="496"/>
      <c r="I109" s="496"/>
      <c r="J109" s="497"/>
      <c r="K109" s="497"/>
    </row>
    <row r="110" spans="1:11" ht="12.75" customHeight="1">
      <c r="A110" s="496"/>
      <c r="B110" s="496"/>
      <c r="C110" s="496"/>
      <c r="D110" s="496"/>
      <c r="E110" s="496"/>
      <c r="F110" s="496"/>
      <c r="G110" s="496"/>
      <c r="H110" s="496"/>
      <c r="I110" s="496"/>
      <c r="J110" s="497"/>
      <c r="K110" s="497"/>
    </row>
    <row r="111" spans="1:11" ht="12.75" customHeight="1">
      <c r="A111" s="496"/>
      <c r="B111" s="496"/>
      <c r="C111" s="496"/>
      <c r="D111" s="496"/>
      <c r="E111" s="496"/>
      <c r="F111" s="496"/>
      <c r="G111" s="496"/>
      <c r="H111" s="496"/>
      <c r="I111" s="496"/>
      <c r="J111" s="497"/>
      <c r="K111" s="497"/>
    </row>
    <row r="112" spans="1:11" ht="12.75" customHeight="1">
      <c r="A112" s="496"/>
      <c r="B112" s="496"/>
      <c r="C112" s="496"/>
      <c r="D112" s="496"/>
      <c r="E112" s="496"/>
      <c r="F112" s="496"/>
      <c r="G112" s="496"/>
      <c r="H112" s="496"/>
      <c r="I112" s="496"/>
      <c r="J112" s="497"/>
      <c r="K112" s="497"/>
    </row>
    <row r="113" spans="1:11" ht="12.75" customHeight="1">
      <c r="A113" s="496"/>
      <c r="B113" s="496"/>
      <c r="C113" s="496"/>
      <c r="D113" s="496"/>
      <c r="E113" s="496"/>
      <c r="F113" s="496"/>
      <c r="G113" s="496"/>
      <c r="H113" s="496"/>
      <c r="I113" s="496"/>
      <c r="J113" s="497"/>
      <c r="K113" s="497"/>
    </row>
    <row r="114" spans="1:11" ht="12.75" customHeight="1">
      <c r="A114" s="496"/>
      <c r="B114" s="496"/>
      <c r="C114" s="496"/>
      <c r="D114" s="496"/>
      <c r="E114" s="496"/>
      <c r="F114" s="496"/>
      <c r="G114" s="496"/>
      <c r="H114" s="496"/>
      <c r="I114" s="496"/>
      <c r="J114" s="497"/>
      <c r="K114" s="497"/>
    </row>
    <row r="115" spans="1:11" ht="12.75" customHeight="1">
      <c r="A115" s="496"/>
      <c r="B115" s="496"/>
      <c r="C115" s="496"/>
      <c r="D115" s="496"/>
      <c r="E115" s="496"/>
      <c r="F115" s="496"/>
      <c r="G115" s="496"/>
      <c r="H115" s="496"/>
      <c r="I115" s="496"/>
      <c r="J115" s="497"/>
      <c r="K115" s="497"/>
    </row>
    <row r="116" spans="1:11" ht="12.75" customHeight="1">
      <c r="A116" s="496"/>
      <c r="B116" s="496"/>
      <c r="C116" s="496"/>
      <c r="D116" s="496"/>
      <c r="E116" s="496"/>
      <c r="F116" s="496"/>
      <c r="G116" s="496"/>
      <c r="H116" s="496"/>
      <c r="I116" s="496"/>
      <c r="J116" s="497"/>
      <c r="K116" s="497"/>
    </row>
    <row r="117" spans="1:11" ht="12.75" customHeight="1">
      <c r="A117" s="496"/>
      <c r="B117" s="496"/>
      <c r="C117" s="496"/>
      <c r="D117" s="496"/>
      <c r="E117" s="496"/>
      <c r="F117" s="496"/>
      <c r="G117" s="496"/>
      <c r="H117" s="496"/>
      <c r="I117" s="496"/>
      <c r="J117" s="497"/>
      <c r="K117" s="497"/>
    </row>
    <row r="118" spans="1:11" ht="12.75" customHeight="1">
      <c r="A118" s="496"/>
      <c r="B118" s="496"/>
      <c r="C118" s="496"/>
      <c r="D118" s="496"/>
      <c r="E118" s="496"/>
      <c r="F118" s="496"/>
      <c r="G118" s="496"/>
      <c r="H118" s="496"/>
      <c r="I118" s="496"/>
      <c r="J118" s="497"/>
      <c r="K118" s="497"/>
    </row>
    <row r="119" spans="1:11" ht="12.75" customHeight="1">
      <c r="A119" s="496"/>
      <c r="B119" s="496"/>
      <c r="C119" s="496"/>
      <c r="D119" s="496"/>
      <c r="E119" s="496"/>
      <c r="F119" s="496"/>
      <c r="G119" s="496"/>
      <c r="H119" s="496"/>
      <c r="I119" s="496"/>
      <c r="J119" s="497"/>
      <c r="K119" s="497"/>
    </row>
    <row r="120" spans="1:11" ht="12.75" customHeight="1">
      <c r="A120" s="496"/>
      <c r="B120" s="496"/>
      <c r="C120" s="496"/>
      <c r="D120" s="496"/>
      <c r="E120" s="496"/>
      <c r="F120" s="496"/>
      <c r="G120" s="496"/>
      <c r="H120" s="496"/>
      <c r="I120" s="496"/>
      <c r="J120" s="497"/>
      <c r="K120" s="497"/>
    </row>
    <row r="121" spans="1:11" ht="12.75" customHeight="1">
      <c r="A121" s="496"/>
      <c r="B121" s="496"/>
      <c r="C121" s="496"/>
      <c r="D121" s="496"/>
      <c r="E121" s="496"/>
      <c r="F121" s="496"/>
      <c r="G121" s="496"/>
      <c r="H121" s="496"/>
      <c r="I121" s="496"/>
      <c r="J121" s="497"/>
      <c r="K121" s="497"/>
    </row>
    <row r="122" spans="1:11" ht="12.75" customHeight="1">
      <c r="A122" s="496"/>
      <c r="B122" s="496"/>
      <c r="C122" s="496"/>
      <c r="D122" s="496"/>
      <c r="E122" s="496"/>
      <c r="F122" s="496"/>
      <c r="G122" s="496"/>
      <c r="H122" s="496"/>
      <c r="I122" s="496"/>
      <c r="J122" s="497"/>
      <c r="K122" s="497"/>
    </row>
    <row r="123" spans="1:11" ht="12.75" customHeight="1">
      <c r="A123" s="496"/>
      <c r="B123" s="496"/>
      <c r="C123" s="496"/>
      <c r="D123" s="496"/>
      <c r="E123" s="496"/>
      <c r="F123" s="496"/>
      <c r="G123" s="496"/>
      <c r="H123" s="496"/>
      <c r="I123" s="496"/>
      <c r="J123" s="497"/>
      <c r="K123" s="497"/>
    </row>
    <row r="124" spans="1:11" ht="12.75" customHeight="1">
      <c r="A124" s="496"/>
      <c r="B124" s="496"/>
      <c r="C124" s="496"/>
      <c r="D124" s="496"/>
      <c r="E124" s="496"/>
      <c r="F124" s="496"/>
      <c r="G124" s="496"/>
      <c r="H124" s="496"/>
      <c r="I124" s="496"/>
      <c r="J124" s="497"/>
      <c r="K124" s="497"/>
    </row>
    <row r="125" spans="1:11" ht="12.75" customHeight="1">
      <c r="A125" s="496"/>
      <c r="B125" s="496"/>
      <c r="C125" s="496"/>
      <c r="D125" s="496"/>
      <c r="E125" s="496"/>
      <c r="F125" s="496"/>
      <c r="G125" s="496"/>
      <c r="H125" s="496"/>
      <c r="I125" s="496"/>
      <c r="J125" s="497"/>
      <c r="K125" s="497"/>
    </row>
    <row r="126" spans="1:11" ht="12.75" customHeight="1">
      <c r="A126" s="496"/>
      <c r="B126" s="496"/>
      <c r="C126" s="496"/>
      <c r="D126" s="496"/>
      <c r="E126" s="496"/>
      <c r="F126" s="496"/>
      <c r="G126" s="496"/>
      <c r="H126" s="496"/>
      <c r="I126" s="496"/>
      <c r="J126" s="497"/>
      <c r="K126" s="497"/>
    </row>
    <row r="127" spans="1:11" ht="12.75" customHeight="1">
      <c r="A127" s="496"/>
      <c r="B127" s="496"/>
      <c r="C127" s="496"/>
      <c r="D127" s="496"/>
      <c r="E127" s="496"/>
      <c r="F127" s="496"/>
      <c r="G127" s="496"/>
      <c r="H127" s="496"/>
      <c r="I127" s="496"/>
      <c r="J127" s="497"/>
      <c r="K127" s="497"/>
    </row>
    <row r="128" spans="1:11" ht="12.75" customHeight="1">
      <c r="A128" s="496"/>
      <c r="B128" s="446"/>
      <c r="C128" s="446"/>
      <c r="D128" s="446"/>
      <c r="E128" s="446"/>
      <c r="F128" s="446"/>
      <c r="G128" s="446"/>
      <c r="H128" s="446"/>
      <c r="I128" s="496"/>
      <c r="J128" s="497"/>
      <c r="K128" s="497"/>
    </row>
    <row r="129" spans="1:11" ht="12.75" customHeight="1">
      <c r="A129" s="496"/>
      <c r="B129" s="446"/>
      <c r="C129" s="446"/>
      <c r="D129" s="446"/>
      <c r="E129" s="498"/>
      <c r="F129" s="446"/>
      <c r="G129" s="446"/>
      <c r="H129" s="446"/>
      <c r="I129" s="496"/>
      <c r="J129" s="497"/>
      <c r="K129" s="497"/>
    </row>
    <row r="130" spans="1:11" ht="12.75" customHeight="1">
      <c r="A130" s="496"/>
      <c r="B130" s="496"/>
      <c r="C130" s="496"/>
      <c r="D130" s="496"/>
      <c r="E130" s="496"/>
      <c r="F130" s="496"/>
      <c r="G130" s="496"/>
      <c r="H130" s="496"/>
      <c r="I130" s="496"/>
      <c r="J130" s="497"/>
      <c r="K130" s="497"/>
    </row>
    <row r="131" spans="1:11" ht="12.75" customHeight="1">
      <c r="A131" s="496"/>
      <c r="B131" s="496"/>
      <c r="C131" s="496"/>
      <c r="D131" s="496"/>
      <c r="E131" s="496"/>
      <c r="F131" s="496"/>
      <c r="G131" s="496"/>
      <c r="H131" s="496"/>
      <c r="I131" s="496"/>
      <c r="J131" s="497"/>
      <c r="K131" s="497"/>
    </row>
    <row r="132" spans="1:11" ht="12.75" customHeight="1">
      <c r="A132" s="496"/>
      <c r="B132" s="496"/>
      <c r="C132" s="496"/>
      <c r="D132" s="496"/>
      <c r="E132" s="496"/>
      <c r="F132" s="496"/>
      <c r="G132" s="496"/>
      <c r="H132" s="496"/>
      <c r="I132" s="496"/>
      <c r="J132" s="497"/>
      <c r="K132" s="497"/>
    </row>
    <row r="133" spans="1:11" ht="12.75" customHeight="1">
      <c r="A133" s="496"/>
      <c r="B133" s="496"/>
      <c r="C133" s="496"/>
      <c r="D133" s="496"/>
      <c r="E133" s="496"/>
      <c r="F133" s="496"/>
      <c r="G133" s="496"/>
      <c r="H133" s="496"/>
      <c r="I133" s="496"/>
      <c r="J133" s="497"/>
      <c r="K133" s="497"/>
    </row>
    <row r="134" spans="1:11" ht="12.75" customHeight="1">
      <c r="A134" s="496"/>
      <c r="B134" s="496"/>
      <c r="C134" s="496"/>
      <c r="D134" s="496"/>
      <c r="E134" s="496"/>
      <c r="F134" s="496"/>
      <c r="G134" s="496"/>
      <c r="H134" s="496"/>
      <c r="I134" s="496"/>
      <c r="J134" s="497"/>
      <c r="K134" s="497"/>
    </row>
    <row r="135" spans="1:11" ht="12.75" customHeight="1">
      <c r="A135" s="496"/>
      <c r="B135" s="496"/>
      <c r="C135" s="496"/>
      <c r="D135" s="496"/>
      <c r="E135" s="496"/>
      <c r="F135" s="496"/>
      <c r="G135" s="496"/>
      <c r="H135" s="496"/>
      <c r="I135" s="496"/>
      <c r="J135" s="497"/>
      <c r="K135" s="497"/>
    </row>
    <row r="136" spans="1:11" ht="12.75" customHeight="1">
      <c r="A136" s="496"/>
      <c r="B136" s="496"/>
      <c r="C136" s="496"/>
      <c r="D136" s="496"/>
      <c r="E136" s="496"/>
      <c r="F136" s="496"/>
      <c r="G136" s="496"/>
      <c r="H136" s="496"/>
      <c r="I136" s="496"/>
      <c r="J136" s="497"/>
      <c r="K136" s="497"/>
    </row>
    <row r="137" spans="1:11" ht="12.75" customHeight="1">
      <c r="A137" s="496"/>
      <c r="B137" s="496"/>
      <c r="C137" s="496"/>
      <c r="D137" s="496"/>
      <c r="E137" s="496"/>
      <c r="F137" s="496"/>
      <c r="G137" s="496"/>
      <c r="H137" s="496"/>
      <c r="I137" s="496"/>
      <c r="J137" s="497"/>
      <c r="K137" s="497"/>
    </row>
    <row r="138" spans="1:11" ht="12.75" customHeight="1">
      <c r="A138" s="496"/>
      <c r="B138" s="496"/>
      <c r="C138" s="496"/>
      <c r="D138" s="496"/>
      <c r="E138" s="496"/>
      <c r="F138" s="496"/>
      <c r="G138" s="496"/>
      <c r="H138" s="496"/>
      <c r="I138" s="496"/>
      <c r="J138" s="497"/>
      <c r="K138" s="497"/>
    </row>
    <row r="139" spans="1:11" ht="12.75" customHeight="1">
      <c r="A139" s="496"/>
      <c r="B139" s="496"/>
      <c r="C139" s="496"/>
      <c r="D139" s="496"/>
      <c r="E139" s="496"/>
      <c r="F139" s="496"/>
      <c r="G139" s="496"/>
      <c r="H139" s="496"/>
      <c r="I139" s="496"/>
      <c r="J139" s="497"/>
      <c r="K139" s="497"/>
    </row>
    <row r="140" spans="1:11" ht="12.75" customHeight="1">
      <c r="A140" s="496"/>
      <c r="B140" s="496"/>
      <c r="C140" s="496"/>
      <c r="D140" s="496"/>
      <c r="E140" s="496"/>
      <c r="F140" s="496"/>
      <c r="G140" s="496"/>
      <c r="H140" s="496"/>
      <c r="I140" s="496"/>
      <c r="J140" s="497"/>
      <c r="K140" s="497"/>
    </row>
    <row r="141" spans="1:11" ht="12.75" customHeight="1">
      <c r="A141" s="496"/>
      <c r="B141" s="496"/>
      <c r="C141" s="496"/>
      <c r="D141" s="496"/>
      <c r="E141" s="496"/>
      <c r="F141" s="496"/>
      <c r="G141" s="496"/>
      <c r="H141" s="496"/>
      <c r="I141" s="496"/>
      <c r="J141" s="497"/>
      <c r="K141" s="497"/>
    </row>
    <row r="142" spans="1:11" ht="12.75" customHeight="1">
      <c r="A142" s="496"/>
      <c r="B142" s="496"/>
      <c r="C142" s="496"/>
      <c r="D142" s="496"/>
      <c r="E142" s="496"/>
      <c r="F142" s="496"/>
      <c r="G142" s="496"/>
      <c r="H142" s="496"/>
      <c r="I142" s="496"/>
      <c r="J142" s="497"/>
      <c r="K142" s="497"/>
    </row>
    <row r="143" spans="1:11" ht="12.75" customHeight="1">
      <c r="A143" s="496"/>
      <c r="B143" s="496"/>
      <c r="C143" s="496"/>
      <c r="D143" s="496"/>
      <c r="E143" s="496"/>
      <c r="F143" s="496"/>
      <c r="G143" s="496"/>
      <c r="H143" s="496"/>
      <c r="I143" s="496"/>
      <c r="J143" s="497"/>
      <c r="K143" s="497"/>
    </row>
    <row r="144" spans="1:11" ht="12.75">
      <c r="A144" s="496"/>
      <c r="B144" s="496"/>
      <c r="C144" s="496"/>
      <c r="D144" s="496"/>
      <c r="E144" s="496"/>
      <c r="F144" s="496"/>
      <c r="G144" s="496"/>
      <c r="H144" s="496"/>
      <c r="I144" s="496"/>
      <c r="J144" s="497"/>
      <c r="K144" s="497"/>
    </row>
    <row r="145" spans="1:11" ht="12.75">
      <c r="A145" s="496"/>
      <c r="B145" s="496"/>
      <c r="C145" s="496"/>
      <c r="D145" s="496"/>
      <c r="E145" s="496"/>
      <c r="F145" s="496"/>
      <c r="G145" s="496"/>
      <c r="H145" s="496"/>
      <c r="I145" s="496"/>
      <c r="J145" s="497"/>
      <c r="K145" s="497"/>
    </row>
    <row r="146" spans="1:11" ht="12.75">
      <c r="A146" s="496"/>
      <c r="B146" s="496"/>
      <c r="C146" s="496"/>
      <c r="D146" s="496"/>
      <c r="E146" s="496"/>
      <c r="F146" s="496"/>
      <c r="G146" s="496"/>
      <c r="H146" s="496"/>
      <c r="I146" s="496"/>
      <c r="J146" s="497"/>
      <c r="K146" s="497"/>
    </row>
    <row r="147" spans="1:11" ht="12.75">
      <c r="A147" s="496"/>
      <c r="B147" s="496"/>
      <c r="C147" s="496"/>
      <c r="D147" s="496"/>
      <c r="E147" s="496"/>
      <c r="F147" s="496"/>
      <c r="G147" s="496"/>
      <c r="H147" s="496"/>
      <c r="I147" s="496"/>
      <c r="J147" s="497"/>
      <c r="K147" s="497"/>
    </row>
    <row r="148" spans="1:11" ht="12.75">
      <c r="A148" s="496"/>
      <c r="B148" s="496"/>
      <c r="C148" s="496"/>
      <c r="D148" s="496"/>
      <c r="E148" s="496"/>
      <c r="F148" s="496"/>
      <c r="G148" s="496"/>
      <c r="H148" s="496"/>
      <c r="I148" s="496"/>
      <c r="J148" s="497"/>
      <c r="K148" s="497"/>
    </row>
    <row r="149" spans="1:11" ht="12.75">
      <c r="A149" s="496"/>
      <c r="B149" s="496"/>
      <c r="C149" s="496"/>
      <c r="D149" s="496"/>
      <c r="E149" s="496"/>
      <c r="F149" s="496"/>
      <c r="G149" s="496"/>
      <c r="H149" s="496"/>
      <c r="I149" s="496"/>
      <c r="J149" s="497"/>
      <c r="K149" s="497"/>
    </row>
    <row r="150" spans="1:11" ht="12.75">
      <c r="A150" s="496"/>
      <c r="B150" s="496"/>
      <c r="C150" s="496"/>
      <c r="D150" s="496"/>
      <c r="E150" s="496"/>
      <c r="F150" s="496"/>
      <c r="G150" s="496"/>
      <c r="H150" s="496"/>
      <c r="I150" s="496"/>
      <c r="J150" s="497"/>
      <c r="K150" s="497"/>
    </row>
    <row r="151" spans="1:11" ht="12.75">
      <c r="A151" s="496"/>
      <c r="B151" s="496"/>
      <c r="C151" s="496"/>
      <c r="D151" s="496"/>
      <c r="E151" s="496"/>
      <c r="F151" s="496"/>
      <c r="G151" s="496"/>
      <c r="H151" s="496"/>
      <c r="I151" s="496"/>
      <c r="J151" s="497"/>
      <c r="K151" s="497"/>
    </row>
    <row r="152" spans="1:11" ht="12.75">
      <c r="A152" s="496"/>
      <c r="B152" s="496"/>
      <c r="C152" s="496"/>
      <c r="D152" s="496"/>
      <c r="E152" s="496"/>
      <c r="F152" s="496"/>
      <c r="G152" s="496"/>
      <c r="H152" s="496"/>
      <c r="I152" s="496"/>
      <c r="J152" s="497"/>
      <c r="K152" s="497"/>
    </row>
    <row r="153" spans="1:11" ht="12.75">
      <c r="A153" s="496"/>
      <c r="B153" s="497"/>
      <c r="C153" s="497"/>
      <c r="D153" s="497"/>
      <c r="E153" s="497"/>
      <c r="F153" s="497"/>
      <c r="G153" s="497"/>
      <c r="H153" s="497"/>
      <c r="I153" s="497"/>
      <c r="J153" s="497"/>
      <c r="K153" s="497"/>
    </row>
    <row r="154" spans="1:11" ht="12.75">
      <c r="A154" s="496"/>
      <c r="B154" s="497"/>
      <c r="C154" s="497"/>
      <c r="D154" s="497"/>
      <c r="E154" s="497"/>
      <c r="F154" s="497"/>
      <c r="G154" s="497"/>
      <c r="H154" s="497"/>
      <c r="I154" s="497"/>
      <c r="J154" s="497"/>
      <c r="K154" s="497"/>
    </row>
    <row r="155" spans="1:11" ht="12.75">
      <c r="A155" s="496"/>
      <c r="B155" s="497"/>
      <c r="C155" s="497"/>
      <c r="D155" s="497"/>
      <c r="E155" s="497"/>
      <c r="F155" s="497"/>
      <c r="G155" s="497"/>
      <c r="H155" s="497"/>
      <c r="I155" s="497"/>
      <c r="J155" s="497"/>
      <c r="K155" s="497"/>
    </row>
    <row r="156" spans="1:11" ht="12.75">
      <c r="A156" s="496"/>
      <c r="B156" s="497"/>
      <c r="C156" s="497"/>
      <c r="D156" s="497"/>
      <c r="E156" s="497"/>
      <c r="F156" s="497"/>
      <c r="G156" s="497"/>
      <c r="H156" s="497"/>
      <c r="I156" s="497"/>
      <c r="J156" s="497"/>
      <c r="K156" s="497"/>
    </row>
    <row r="157" spans="1:11" ht="12.75">
      <c r="A157" s="496"/>
      <c r="B157" s="497"/>
      <c r="C157" s="497"/>
      <c r="D157" s="497"/>
      <c r="E157" s="497"/>
      <c r="F157" s="497"/>
      <c r="G157" s="497"/>
      <c r="H157" s="497"/>
      <c r="I157" s="497"/>
      <c r="J157" s="497"/>
      <c r="K157" s="497"/>
    </row>
    <row r="158" spans="1:11" ht="12.75">
      <c r="A158" s="496"/>
      <c r="B158" s="497"/>
      <c r="C158" s="497"/>
      <c r="D158" s="497"/>
      <c r="E158" s="497"/>
      <c r="F158" s="497"/>
      <c r="G158" s="497"/>
      <c r="H158" s="497"/>
      <c r="I158" s="497"/>
      <c r="J158" s="497"/>
      <c r="K158" s="497"/>
    </row>
    <row r="159" spans="1:11" ht="12.75">
      <c r="A159" s="496"/>
      <c r="B159" s="497"/>
      <c r="C159" s="497"/>
      <c r="D159" s="497"/>
      <c r="E159" s="497"/>
      <c r="F159" s="497"/>
      <c r="G159" s="497"/>
      <c r="H159" s="497"/>
      <c r="I159" s="497"/>
      <c r="J159" s="497"/>
      <c r="K159" s="497"/>
    </row>
    <row r="160" spans="1:11" ht="12.75">
      <c r="A160" s="496"/>
      <c r="B160" s="497"/>
      <c r="C160" s="497"/>
      <c r="D160" s="497"/>
      <c r="E160" s="497"/>
      <c r="F160" s="497"/>
      <c r="G160" s="497"/>
      <c r="H160" s="497"/>
      <c r="I160" s="497"/>
      <c r="J160" s="497"/>
      <c r="K160" s="497"/>
    </row>
    <row r="161" spans="1:11" ht="12.75">
      <c r="A161" s="496"/>
      <c r="B161" s="497"/>
      <c r="C161" s="497"/>
      <c r="D161" s="497"/>
      <c r="E161" s="497"/>
      <c r="F161" s="497"/>
      <c r="G161" s="497"/>
      <c r="H161" s="497"/>
      <c r="I161" s="497"/>
      <c r="J161" s="497"/>
      <c r="K161" s="497"/>
    </row>
    <row r="162" spans="1:11" ht="12.75">
      <c r="A162" s="496"/>
      <c r="B162" s="497"/>
      <c r="C162" s="497"/>
      <c r="D162" s="497"/>
      <c r="E162" s="497"/>
      <c r="F162" s="497"/>
      <c r="G162" s="497"/>
      <c r="H162" s="497"/>
      <c r="I162" s="497"/>
      <c r="J162" s="497"/>
      <c r="K162" s="497"/>
    </row>
    <row r="163" spans="1:11" ht="12.75">
      <c r="A163" s="496"/>
      <c r="B163" s="497"/>
      <c r="C163" s="497"/>
      <c r="D163" s="497"/>
      <c r="E163" s="497"/>
      <c r="F163" s="497"/>
      <c r="G163" s="497"/>
      <c r="H163" s="497"/>
      <c r="I163" s="497"/>
      <c r="J163" s="497"/>
      <c r="K163" s="497"/>
    </row>
    <row r="164" spans="1:11" ht="12.75">
      <c r="A164" s="496"/>
      <c r="B164" s="497"/>
      <c r="C164" s="497"/>
      <c r="D164" s="497"/>
      <c r="E164" s="497"/>
      <c r="F164" s="497"/>
      <c r="G164" s="497"/>
      <c r="H164" s="497"/>
      <c r="I164" s="497"/>
      <c r="J164" s="497"/>
      <c r="K164" s="497"/>
    </row>
    <row r="165" spans="1:11" ht="12.75">
      <c r="A165" s="496"/>
      <c r="B165" s="497"/>
      <c r="C165" s="497"/>
      <c r="D165" s="497"/>
      <c r="E165" s="497"/>
      <c r="F165" s="497"/>
      <c r="G165" s="497"/>
      <c r="H165" s="497"/>
      <c r="I165" s="497"/>
      <c r="J165" s="497"/>
      <c r="K165" s="497"/>
    </row>
    <row r="166" spans="1:11" ht="12.75">
      <c r="A166" s="496"/>
      <c r="B166" s="497"/>
      <c r="C166" s="497"/>
      <c r="D166" s="497"/>
      <c r="E166" s="497"/>
      <c r="F166" s="497"/>
      <c r="G166" s="497"/>
      <c r="H166" s="497"/>
      <c r="I166" s="497"/>
      <c r="J166" s="497"/>
      <c r="K166" s="497"/>
    </row>
    <row r="167" spans="1:11" ht="12.75">
      <c r="A167" s="496"/>
      <c r="B167" s="497"/>
      <c r="C167" s="497"/>
      <c r="D167" s="497"/>
      <c r="E167" s="497"/>
      <c r="F167" s="497"/>
      <c r="G167" s="497"/>
      <c r="H167" s="497"/>
      <c r="I167" s="497"/>
      <c r="J167" s="497"/>
      <c r="K167" s="497"/>
    </row>
    <row r="168" spans="1:11" ht="12.75">
      <c r="A168" s="496"/>
      <c r="B168" s="497"/>
      <c r="C168" s="497"/>
      <c r="D168" s="497"/>
      <c r="E168" s="497"/>
      <c r="F168" s="497"/>
      <c r="G168" s="497"/>
      <c r="H168" s="497"/>
      <c r="I168" s="497"/>
      <c r="J168" s="497"/>
      <c r="K168" s="497"/>
    </row>
    <row r="169" spans="1:11" ht="12.75">
      <c r="A169" s="496"/>
      <c r="B169" s="497"/>
      <c r="C169" s="497"/>
      <c r="D169" s="497"/>
      <c r="E169" s="497"/>
      <c r="F169" s="497"/>
      <c r="G169" s="497"/>
      <c r="H169" s="497"/>
      <c r="I169" s="497"/>
      <c r="J169" s="497"/>
      <c r="K169" s="497"/>
    </row>
    <row r="170" spans="1:11" ht="12.75">
      <c r="A170" s="496"/>
      <c r="B170" s="497"/>
      <c r="C170" s="497"/>
      <c r="D170" s="497"/>
      <c r="E170" s="497"/>
      <c r="F170" s="497"/>
      <c r="G170" s="497"/>
      <c r="H170" s="497"/>
      <c r="I170" s="497"/>
      <c r="J170" s="497"/>
      <c r="K170" s="497"/>
    </row>
    <row r="171" spans="1:11" ht="12.75">
      <c r="A171" s="496"/>
      <c r="B171" s="497"/>
      <c r="C171" s="497"/>
      <c r="D171" s="497"/>
      <c r="E171" s="497"/>
      <c r="F171" s="497"/>
      <c r="G171" s="497"/>
      <c r="H171" s="497"/>
      <c r="I171" s="497"/>
      <c r="J171" s="497"/>
      <c r="K171" s="497"/>
    </row>
    <row r="172" spans="1:11" ht="12.75">
      <c r="A172" s="496"/>
      <c r="B172" s="497"/>
      <c r="C172" s="497"/>
      <c r="D172" s="497"/>
      <c r="E172" s="497"/>
      <c r="F172" s="497"/>
      <c r="G172" s="497"/>
      <c r="H172" s="497"/>
      <c r="I172" s="497"/>
      <c r="J172" s="497"/>
      <c r="K172" s="497"/>
    </row>
    <row r="173" spans="1:11" ht="12.75">
      <c r="A173" s="496"/>
      <c r="B173" s="497"/>
      <c r="C173" s="497"/>
      <c r="D173" s="497"/>
      <c r="E173" s="497"/>
      <c r="F173" s="497"/>
      <c r="G173" s="497"/>
      <c r="H173" s="497"/>
      <c r="I173" s="497"/>
      <c r="J173" s="497"/>
      <c r="K173" s="497"/>
    </row>
    <row r="174" spans="1:11" ht="12.75">
      <c r="A174" s="496"/>
      <c r="B174" s="497"/>
      <c r="C174" s="497"/>
      <c r="D174" s="497"/>
      <c r="E174" s="497"/>
      <c r="F174" s="497"/>
      <c r="G174" s="497"/>
      <c r="H174" s="497"/>
      <c r="I174" s="497"/>
      <c r="J174" s="497"/>
      <c r="K174" s="497"/>
    </row>
    <row r="175" spans="1:11" ht="12.75">
      <c r="A175" s="496"/>
      <c r="B175" s="497"/>
      <c r="C175" s="497"/>
      <c r="D175" s="497"/>
      <c r="E175" s="497"/>
      <c r="F175" s="497"/>
      <c r="G175" s="497"/>
      <c r="H175" s="497"/>
      <c r="I175" s="497"/>
      <c r="J175" s="497"/>
      <c r="K175" s="497"/>
    </row>
    <row r="176" spans="1:11" ht="12.75">
      <c r="A176" s="496"/>
      <c r="B176" s="497"/>
      <c r="C176" s="497"/>
      <c r="D176" s="497"/>
      <c r="E176" s="497"/>
      <c r="F176" s="497"/>
      <c r="G176" s="497"/>
      <c r="H176" s="497"/>
      <c r="I176" s="497"/>
      <c r="J176" s="497"/>
      <c r="K176" s="497"/>
    </row>
    <row r="177" spans="1:11" ht="12.75">
      <c r="A177" s="496"/>
      <c r="B177" s="497"/>
      <c r="C177" s="497"/>
      <c r="D177" s="497"/>
      <c r="E177" s="497"/>
      <c r="F177" s="497"/>
      <c r="G177" s="497"/>
      <c r="H177" s="497"/>
      <c r="I177" s="497"/>
      <c r="J177" s="497"/>
      <c r="K177" s="497"/>
    </row>
    <row r="178" spans="1:11" ht="12.75">
      <c r="A178" s="496"/>
      <c r="B178" s="497"/>
      <c r="C178" s="497"/>
      <c r="D178" s="497"/>
      <c r="E178" s="497"/>
      <c r="F178" s="497"/>
      <c r="G178" s="497"/>
      <c r="H178" s="497"/>
      <c r="I178" s="497"/>
      <c r="J178" s="497"/>
      <c r="K178" s="497"/>
    </row>
    <row r="179" spans="1:11" ht="12.75">
      <c r="A179" s="496"/>
      <c r="B179" s="497"/>
      <c r="C179" s="497"/>
      <c r="D179" s="497"/>
      <c r="E179" s="497"/>
      <c r="F179" s="497"/>
      <c r="G179" s="497"/>
      <c r="H179" s="497"/>
      <c r="I179" s="497"/>
      <c r="J179" s="497"/>
      <c r="K179" s="497"/>
    </row>
    <row r="180" spans="1:11" ht="12.75">
      <c r="A180" s="496"/>
      <c r="B180" s="497"/>
      <c r="C180" s="497"/>
      <c r="D180" s="497"/>
      <c r="E180" s="497"/>
      <c r="F180" s="497"/>
      <c r="G180" s="497"/>
      <c r="H180" s="497"/>
      <c r="I180" s="497"/>
      <c r="J180" s="497"/>
      <c r="K180" s="497"/>
    </row>
    <row r="181" spans="1:11" ht="12.75">
      <c r="A181" s="496"/>
      <c r="B181" s="497"/>
      <c r="C181" s="497"/>
      <c r="D181" s="497"/>
      <c r="E181" s="497"/>
      <c r="F181" s="497"/>
      <c r="G181" s="497"/>
      <c r="H181" s="497"/>
      <c r="I181" s="497"/>
      <c r="J181" s="497"/>
      <c r="K181" s="497"/>
    </row>
    <row r="182" spans="1:11" ht="12.75">
      <c r="A182" s="496"/>
      <c r="B182" s="497"/>
      <c r="C182" s="497"/>
      <c r="D182" s="497"/>
      <c r="E182" s="497"/>
      <c r="F182" s="497"/>
      <c r="G182" s="497"/>
      <c r="H182" s="497"/>
      <c r="I182" s="497"/>
      <c r="J182" s="497"/>
      <c r="K182" s="497"/>
    </row>
    <row r="183" spans="1:11" ht="12.75">
      <c r="A183" s="496"/>
      <c r="B183" s="497"/>
      <c r="C183" s="497"/>
      <c r="D183" s="497"/>
      <c r="E183" s="497"/>
      <c r="F183" s="497"/>
      <c r="G183" s="497"/>
      <c r="H183" s="497"/>
      <c r="I183" s="497"/>
      <c r="J183" s="497"/>
      <c r="K183" s="497"/>
    </row>
    <row r="184" spans="1:11" ht="12.75">
      <c r="A184" s="496"/>
      <c r="B184" s="497"/>
      <c r="C184" s="497"/>
      <c r="D184" s="497"/>
      <c r="E184" s="497"/>
      <c r="F184" s="497"/>
      <c r="G184" s="497"/>
      <c r="H184" s="497"/>
      <c r="I184" s="497"/>
      <c r="J184" s="497"/>
      <c r="K184" s="497"/>
    </row>
    <row r="185" spans="1:11" ht="12.75">
      <c r="A185" s="496"/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</row>
    <row r="186" spans="1:11" ht="12.75">
      <c r="A186" s="496"/>
      <c r="B186" s="497"/>
      <c r="C186" s="497"/>
      <c r="D186" s="497"/>
      <c r="E186" s="497"/>
      <c r="F186" s="497"/>
      <c r="G186" s="497"/>
      <c r="H186" s="497"/>
      <c r="I186" s="497"/>
      <c r="J186" s="497"/>
      <c r="K186" s="497"/>
    </row>
    <row r="187" spans="1:11" ht="12.75">
      <c r="A187" s="496"/>
      <c r="B187" s="497"/>
      <c r="C187" s="497"/>
      <c r="D187" s="497"/>
      <c r="E187" s="497"/>
      <c r="F187" s="497"/>
      <c r="G187" s="497"/>
      <c r="H187" s="497"/>
      <c r="I187" s="497"/>
      <c r="J187" s="497"/>
      <c r="K187" s="497"/>
    </row>
    <row r="188" spans="1:11" ht="12.75">
      <c r="A188" s="496"/>
      <c r="B188" s="497"/>
      <c r="C188" s="497"/>
      <c r="D188" s="497"/>
      <c r="E188" s="497"/>
      <c r="F188" s="497"/>
      <c r="G188" s="497"/>
      <c r="H188" s="497"/>
      <c r="I188" s="497"/>
      <c r="J188" s="497"/>
      <c r="K188" s="497"/>
    </row>
    <row r="189" spans="1:11" ht="12.75">
      <c r="A189" s="496"/>
      <c r="B189" s="497"/>
      <c r="C189" s="497"/>
      <c r="D189" s="497"/>
      <c r="E189" s="497"/>
      <c r="F189" s="497"/>
      <c r="G189" s="497"/>
      <c r="H189" s="497"/>
      <c r="I189" s="497"/>
      <c r="J189" s="497"/>
      <c r="K189" s="497"/>
    </row>
    <row r="190" spans="1:11" ht="12.75">
      <c r="A190" s="496"/>
      <c r="B190" s="497"/>
      <c r="C190" s="497"/>
      <c r="D190" s="497"/>
      <c r="E190" s="497"/>
      <c r="F190" s="497"/>
      <c r="G190" s="497"/>
      <c r="H190" s="497"/>
      <c r="I190" s="497"/>
      <c r="J190" s="497"/>
      <c r="K190" s="497"/>
    </row>
    <row r="191" spans="1:11" ht="12.75">
      <c r="A191" s="496"/>
      <c r="B191" s="497"/>
      <c r="C191" s="497"/>
      <c r="D191" s="497"/>
      <c r="E191" s="497"/>
      <c r="F191" s="497"/>
      <c r="G191" s="497"/>
      <c r="H191" s="497"/>
      <c r="I191" s="497"/>
      <c r="J191" s="497"/>
      <c r="K191" s="497"/>
    </row>
    <row r="192" spans="1:11" ht="12.75">
      <c r="A192" s="496"/>
      <c r="B192" s="497"/>
      <c r="C192" s="497"/>
      <c r="D192" s="497"/>
      <c r="E192" s="497"/>
      <c r="F192" s="497"/>
      <c r="G192" s="497"/>
      <c r="H192" s="497"/>
      <c r="I192" s="497"/>
      <c r="J192" s="497"/>
      <c r="K192" s="497"/>
    </row>
    <row r="193" spans="1:11" ht="12.75">
      <c r="A193" s="496"/>
      <c r="B193" s="497"/>
      <c r="C193" s="497"/>
      <c r="D193" s="497"/>
      <c r="E193" s="497"/>
      <c r="F193" s="497"/>
      <c r="G193" s="497"/>
      <c r="H193" s="497"/>
      <c r="I193" s="497"/>
      <c r="J193" s="497"/>
      <c r="K193" s="497"/>
    </row>
    <row r="194" spans="1:11" ht="12.75">
      <c r="A194" s="496"/>
      <c r="B194" s="497"/>
      <c r="C194" s="497"/>
      <c r="D194" s="497"/>
      <c r="E194" s="497"/>
      <c r="F194" s="497"/>
      <c r="G194" s="497"/>
      <c r="H194" s="497"/>
      <c r="I194" s="497"/>
      <c r="J194" s="497"/>
      <c r="K194" s="497"/>
    </row>
    <row r="195" spans="1:11" ht="12.75">
      <c r="A195" s="496"/>
      <c r="B195" s="497"/>
      <c r="C195" s="497"/>
      <c r="D195" s="497"/>
      <c r="E195" s="497"/>
      <c r="F195" s="497"/>
      <c r="G195" s="497"/>
      <c r="H195" s="497"/>
      <c r="I195" s="497"/>
      <c r="J195" s="497"/>
      <c r="K195" s="497"/>
    </row>
    <row r="196" spans="1:11" ht="12.75">
      <c r="A196" s="496"/>
      <c r="B196" s="497"/>
      <c r="C196" s="497"/>
      <c r="D196" s="497"/>
      <c r="E196" s="497"/>
      <c r="F196" s="497"/>
      <c r="G196" s="497"/>
      <c r="H196" s="497"/>
      <c r="I196" s="497"/>
      <c r="J196" s="497"/>
      <c r="K196" s="497"/>
    </row>
    <row r="197" spans="1:11" ht="12.75">
      <c r="A197" s="496"/>
      <c r="B197" s="497"/>
      <c r="C197" s="497"/>
      <c r="D197" s="497"/>
      <c r="E197" s="497"/>
      <c r="F197" s="497"/>
      <c r="G197" s="497"/>
      <c r="H197" s="497"/>
      <c r="I197" s="497"/>
      <c r="J197" s="497"/>
      <c r="K197" s="497"/>
    </row>
    <row r="198" spans="1:11" ht="12.75">
      <c r="A198" s="496"/>
      <c r="B198" s="497"/>
      <c r="C198" s="497"/>
      <c r="D198" s="497"/>
      <c r="E198" s="497"/>
      <c r="F198" s="497"/>
      <c r="G198" s="497"/>
      <c r="H198" s="497"/>
      <c r="I198" s="497"/>
      <c r="J198" s="497"/>
      <c r="K198" s="497"/>
    </row>
    <row r="199" spans="1:11" ht="12.75">
      <c r="A199" s="496"/>
      <c r="B199" s="497"/>
      <c r="C199" s="497"/>
      <c r="D199" s="497"/>
      <c r="E199" s="497"/>
      <c r="F199" s="497"/>
      <c r="G199" s="497"/>
      <c r="H199" s="497"/>
      <c r="I199" s="497"/>
      <c r="J199" s="497"/>
      <c r="K199" s="497"/>
    </row>
    <row r="200" spans="1:11" ht="12.75">
      <c r="A200" s="496"/>
      <c r="B200" s="497"/>
      <c r="C200" s="497"/>
      <c r="D200" s="497"/>
      <c r="E200" s="497"/>
      <c r="F200" s="497"/>
      <c r="G200" s="497"/>
      <c r="H200" s="497"/>
      <c r="I200" s="497"/>
      <c r="J200" s="497"/>
      <c r="K200" s="497"/>
    </row>
    <row r="201" spans="1:11" ht="12.75">
      <c r="A201" s="496"/>
      <c r="B201" s="497"/>
      <c r="C201" s="497"/>
      <c r="D201" s="497"/>
      <c r="E201" s="497"/>
      <c r="F201" s="497"/>
      <c r="G201" s="497"/>
      <c r="H201" s="497"/>
      <c r="I201" s="497"/>
      <c r="J201" s="497"/>
      <c r="K201" s="497"/>
    </row>
    <row r="202" spans="1:11" ht="12.75">
      <c r="A202" s="496"/>
      <c r="B202" s="497"/>
      <c r="C202" s="497"/>
      <c r="D202" s="497"/>
      <c r="E202" s="497"/>
      <c r="F202" s="497"/>
      <c r="G202" s="497"/>
      <c r="H202" s="497"/>
      <c r="I202" s="497"/>
      <c r="J202" s="497"/>
      <c r="K202" s="497"/>
    </row>
    <row r="203" spans="1:11" ht="12.75">
      <c r="A203" s="496"/>
      <c r="B203" s="497"/>
      <c r="C203" s="497"/>
      <c r="D203" s="497"/>
      <c r="E203" s="497"/>
      <c r="F203" s="497"/>
      <c r="G203" s="497"/>
      <c r="H203" s="497"/>
      <c r="I203" s="497"/>
      <c r="J203" s="497"/>
      <c r="K203" s="497"/>
    </row>
    <row r="204" spans="1:11" ht="12.75">
      <c r="A204" s="496"/>
      <c r="B204" s="497"/>
      <c r="C204" s="497"/>
      <c r="D204" s="497"/>
      <c r="E204" s="497"/>
      <c r="F204" s="497"/>
      <c r="G204" s="497"/>
      <c r="H204" s="497"/>
      <c r="I204" s="497"/>
      <c r="J204" s="497"/>
      <c r="K204" s="497"/>
    </row>
    <row r="205" spans="1:11" ht="12.75">
      <c r="A205" s="496"/>
      <c r="B205" s="497"/>
      <c r="C205" s="497"/>
      <c r="D205" s="497"/>
      <c r="E205" s="497"/>
      <c r="F205" s="497"/>
      <c r="G205" s="497"/>
      <c r="H205" s="497"/>
      <c r="I205" s="497"/>
      <c r="J205" s="497"/>
      <c r="K205" s="497"/>
    </row>
    <row r="206" spans="1:11" ht="12.75">
      <c r="A206" s="496"/>
      <c r="B206" s="497"/>
      <c r="C206" s="497"/>
      <c r="D206" s="497"/>
      <c r="E206" s="497"/>
      <c r="F206" s="497"/>
      <c r="G206" s="497"/>
      <c r="H206" s="497"/>
      <c r="I206" s="497"/>
      <c r="J206" s="497"/>
      <c r="K206" s="497"/>
    </row>
    <row r="207" spans="1:11" ht="12.75">
      <c r="A207" s="497"/>
      <c r="B207" s="497"/>
      <c r="C207" s="497"/>
      <c r="D207" s="497"/>
      <c r="E207" s="497"/>
      <c r="F207" s="497"/>
      <c r="G207" s="497"/>
      <c r="H207" s="497"/>
      <c r="I207" s="497"/>
      <c r="J207" s="497"/>
      <c r="K207" s="497"/>
    </row>
    <row r="208" spans="1:11" ht="12.75">
      <c r="A208" s="497"/>
      <c r="B208" s="497"/>
      <c r="C208" s="497"/>
      <c r="D208" s="497"/>
      <c r="E208" s="497"/>
      <c r="F208" s="497"/>
      <c r="G208" s="497"/>
      <c r="H208" s="497"/>
      <c r="I208" s="497"/>
      <c r="J208" s="497"/>
      <c r="K208" s="497"/>
    </row>
    <row r="209" spans="1:11" ht="12.75">
      <c r="A209" s="497"/>
      <c r="B209" s="497"/>
      <c r="C209" s="497"/>
      <c r="D209" s="497"/>
      <c r="E209" s="497"/>
      <c r="F209" s="497"/>
      <c r="G209" s="497"/>
      <c r="H209" s="497"/>
      <c r="I209" s="497"/>
      <c r="J209" s="497"/>
      <c r="K209" s="497"/>
    </row>
    <row r="210" spans="1:11" ht="12.75">
      <c r="A210" s="497"/>
      <c r="B210" s="497"/>
      <c r="C210" s="497"/>
      <c r="D210" s="497"/>
      <c r="E210" s="497"/>
      <c r="F210" s="497"/>
      <c r="G210" s="497"/>
      <c r="H210" s="497"/>
      <c r="I210" s="497"/>
      <c r="J210" s="497"/>
      <c r="K210" s="497"/>
    </row>
    <row r="211" spans="1:11" ht="12.75">
      <c r="A211" s="497"/>
      <c r="B211" s="497"/>
      <c r="C211" s="497"/>
      <c r="D211" s="497"/>
      <c r="E211" s="497"/>
      <c r="F211" s="497"/>
      <c r="G211" s="497"/>
      <c r="H211" s="497"/>
      <c r="I211" s="497"/>
      <c r="J211" s="497"/>
      <c r="K211" s="497"/>
    </row>
    <row r="212" spans="1:11" ht="12.75">
      <c r="A212" s="497"/>
      <c r="B212" s="497"/>
      <c r="C212" s="497"/>
      <c r="D212" s="497"/>
      <c r="E212" s="497"/>
      <c r="F212" s="497"/>
      <c r="G212" s="497"/>
      <c r="H212" s="497"/>
      <c r="I212" s="497"/>
      <c r="J212" s="497"/>
      <c r="K212" s="497"/>
    </row>
    <row r="213" spans="1:11" ht="12.75">
      <c r="A213" s="497"/>
      <c r="B213" s="497"/>
      <c r="C213" s="497"/>
      <c r="D213" s="497"/>
      <c r="E213" s="497"/>
      <c r="F213" s="497"/>
      <c r="G213" s="497"/>
      <c r="H213" s="497"/>
      <c r="I213" s="497"/>
      <c r="J213" s="497"/>
      <c r="K213" s="497"/>
    </row>
    <row r="214" spans="1:11" ht="12.75">
      <c r="A214" s="497"/>
      <c r="B214" s="497"/>
      <c r="C214" s="497"/>
      <c r="D214" s="497"/>
      <c r="E214" s="497"/>
      <c r="F214" s="497"/>
      <c r="G214" s="497"/>
      <c r="H214" s="497"/>
      <c r="I214" s="497"/>
      <c r="J214" s="497"/>
      <c r="K214" s="497"/>
    </row>
  </sheetData>
  <mergeCells count="41">
    <mergeCell ref="F49:G49"/>
    <mergeCell ref="F41:G41"/>
    <mergeCell ref="F42:G42"/>
    <mergeCell ref="F45:G45"/>
    <mergeCell ref="F48:G48"/>
    <mergeCell ref="F46:G46"/>
    <mergeCell ref="F47:G47"/>
    <mergeCell ref="H17:I17"/>
    <mergeCell ref="H28:I28"/>
    <mergeCell ref="F43:G43"/>
    <mergeCell ref="F44:G44"/>
    <mergeCell ref="H29:I29"/>
    <mergeCell ref="H30:I30"/>
    <mergeCell ref="H31:I31"/>
    <mergeCell ref="F37:G37"/>
    <mergeCell ref="F39:G39"/>
    <mergeCell ref="F40:G40"/>
    <mergeCell ref="D4:I4"/>
    <mergeCell ref="D5:I5"/>
    <mergeCell ref="D7:I7"/>
    <mergeCell ref="H16:I16"/>
    <mergeCell ref="H13:I15"/>
    <mergeCell ref="D67:E67"/>
    <mergeCell ref="H50:I50"/>
    <mergeCell ref="F66:G66"/>
    <mergeCell ref="F62:G62"/>
    <mergeCell ref="F63:G63"/>
    <mergeCell ref="F64:G64"/>
    <mergeCell ref="F65:G65"/>
    <mergeCell ref="F58:G58"/>
    <mergeCell ref="F57:G57"/>
    <mergeCell ref="D70:E70"/>
    <mergeCell ref="H70:I70"/>
    <mergeCell ref="D50:E50"/>
    <mergeCell ref="F69:G69"/>
    <mergeCell ref="F59:G59"/>
    <mergeCell ref="F60:G60"/>
    <mergeCell ref="F61:G61"/>
    <mergeCell ref="H67:I67"/>
    <mergeCell ref="F54:G54"/>
    <mergeCell ref="F56:G56"/>
  </mergeCells>
  <printOptions/>
  <pageMargins left="0.1968503937007874" right="0" top="0.9055118110236221" bottom="0" header="0.2755905511811024" footer="0"/>
  <pageSetup horizontalDpi="600" verticalDpi="600" orientation="portrait" paperSize="9" scale="88" r:id="rId1"/>
  <headerFooter alignWithMargins="0">
    <oddHeader>&amp;C&amp;"Arial Narrow,Tučné"&amp;14Rozbor hospodaření za rok 2011
K a p i t á l o v é   v ý d a j e
&amp;"Arial Narrow,Obyčejné"&amp;12včetně vl.zdrojů z INV.fondu a NEINV.prostředků souvisejících s INV.akcí &amp;R&amp;"Arial Narrow,Kurzíva"&amp;12Tabulka č. 3 a</oddHeader>
    <oddFooter>&amp;C&amp;"Arial Narrow,Obyčejné"&amp;8Stránka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0"/>
  <sheetViews>
    <sheetView workbookViewId="0" topLeftCell="A19">
      <selection activeCell="F66" sqref="F66"/>
    </sheetView>
  </sheetViews>
  <sheetFormatPr defaultColWidth="9.00390625" defaultRowHeight="12.75"/>
  <cols>
    <col min="1" max="1" width="2.75390625" style="303" customWidth="1"/>
    <col min="2" max="2" width="8.00390625" style="303" customWidth="1"/>
    <col min="3" max="3" width="27.75390625" style="303" customWidth="1"/>
    <col min="4" max="5" width="12.75390625" style="303" customWidth="1"/>
    <col min="6" max="6" width="21.75390625" style="303" customWidth="1"/>
    <col min="7" max="7" width="6.75390625" style="303" customWidth="1"/>
    <col min="8" max="8" width="12.875" style="303" customWidth="1"/>
    <col min="9" max="9" width="12.75390625" style="303" customWidth="1"/>
    <col min="10" max="16384" width="9.125" style="303" customWidth="1"/>
  </cols>
  <sheetData>
    <row r="1" spans="1:9" ht="6" customHeight="1">
      <c r="A1" s="304"/>
      <c r="B1" s="305"/>
      <c r="C1" s="304"/>
      <c r="D1" s="304"/>
      <c r="E1" s="304"/>
      <c r="F1" s="304"/>
      <c r="G1" s="304"/>
      <c r="H1" s="304"/>
      <c r="I1" s="304"/>
    </row>
    <row r="2" spans="1:9" ht="19.5" customHeight="1">
      <c r="A2" s="304"/>
      <c r="B2" s="305" t="s">
        <v>230</v>
      </c>
      <c r="C2" s="304"/>
      <c r="D2" s="304"/>
      <c r="E2" s="304"/>
      <c r="F2" s="304"/>
      <c r="G2" s="304"/>
      <c r="H2" s="304"/>
      <c r="I2" s="304"/>
    </row>
    <row r="3" spans="1:9" ht="6" customHeight="1" thickBot="1">
      <c r="A3" s="304"/>
      <c r="B3" s="499"/>
      <c r="C3" s="499"/>
      <c r="D3" s="863"/>
      <c r="E3" s="864"/>
      <c r="F3" s="864"/>
      <c r="G3" s="864"/>
      <c r="H3" s="864"/>
      <c r="I3" s="864"/>
    </row>
    <row r="4" spans="1:9" ht="19.5" customHeight="1" thickBot="1">
      <c r="A4" s="304"/>
      <c r="B4" s="307" t="s">
        <v>165</v>
      </c>
      <c r="C4" s="308"/>
      <c r="D4" s="831" t="s">
        <v>52</v>
      </c>
      <c r="E4" s="832"/>
      <c r="F4" s="832"/>
      <c r="G4" s="832"/>
      <c r="H4" s="832"/>
      <c r="I4" s="833"/>
    </row>
    <row r="5" spans="1:9" ht="18" customHeight="1">
      <c r="A5" s="304"/>
      <c r="B5" s="309" t="s">
        <v>167</v>
      </c>
      <c r="C5" s="501"/>
      <c r="D5" s="834">
        <v>41473</v>
      </c>
      <c r="E5" s="835"/>
      <c r="F5" s="835"/>
      <c r="G5" s="835"/>
      <c r="H5" s="835"/>
      <c r="I5" s="836"/>
    </row>
    <row r="6" spans="1:9" ht="18" customHeight="1">
      <c r="A6" s="304"/>
      <c r="B6" s="315" t="s">
        <v>168</v>
      </c>
      <c r="C6" s="502"/>
      <c r="D6" s="865" t="s">
        <v>315</v>
      </c>
      <c r="E6" s="866"/>
      <c r="F6" s="866"/>
      <c r="G6" s="866"/>
      <c r="H6" s="866"/>
      <c r="I6" s="867"/>
    </row>
    <row r="7" spans="1:9" ht="18" customHeight="1" thickBot="1">
      <c r="A7" s="304"/>
      <c r="B7" s="503" t="s">
        <v>231</v>
      </c>
      <c r="C7" s="500"/>
      <c r="D7" s="872">
        <v>2011</v>
      </c>
      <c r="E7" s="873"/>
      <c r="F7" s="318">
        <v>2011</v>
      </c>
      <c r="G7" s="873"/>
      <c r="H7" s="873"/>
      <c r="I7" s="874"/>
    </row>
    <row r="8" spans="1:9" ht="9" customHeight="1" hidden="1">
      <c r="A8" s="304"/>
      <c r="B8" s="504"/>
      <c r="C8" s="504"/>
      <c r="D8" s="505"/>
      <c r="E8" s="505"/>
      <c r="F8" s="504"/>
      <c r="G8" s="504"/>
      <c r="H8" s="504"/>
      <c r="I8" s="504"/>
    </row>
    <row r="9" spans="1:9" ht="19.5" customHeight="1" thickBot="1">
      <c r="A9" s="304"/>
      <c r="B9" s="325" t="s">
        <v>250</v>
      </c>
      <c r="C9" s="325"/>
      <c r="D9" s="326"/>
      <c r="E9" s="326"/>
      <c r="F9" s="326"/>
      <c r="G9" s="326"/>
      <c r="H9" s="327"/>
      <c r="I9" s="506" t="s">
        <v>251</v>
      </c>
    </row>
    <row r="10" spans="1:9" ht="13.5" customHeight="1">
      <c r="A10" s="329"/>
      <c r="B10" s="507" t="s">
        <v>252</v>
      </c>
      <c r="C10" s="331"/>
      <c r="D10" s="332"/>
      <c r="E10" s="332"/>
      <c r="F10" s="332"/>
      <c r="G10" s="332"/>
      <c r="H10" s="876" t="s">
        <v>253</v>
      </c>
      <c r="I10" s="877"/>
    </row>
    <row r="11" spans="1:9" ht="13.5" customHeight="1" thickBot="1">
      <c r="A11" s="329"/>
      <c r="B11" s="338" t="s">
        <v>232</v>
      </c>
      <c r="C11" s="331"/>
      <c r="D11" s="332"/>
      <c r="E11" s="332"/>
      <c r="F11" s="332"/>
      <c r="G11" s="332"/>
      <c r="H11" s="878"/>
      <c r="I11" s="879"/>
    </row>
    <row r="12" spans="1:9" ht="13.5" customHeight="1" hidden="1" thickBot="1">
      <c r="A12" s="304"/>
      <c r="B12" s="508"/>
      <c r="C12" s="331"/>
      <c r="D12" s="332"/>
      <c r="E12" s="332"/>
      <c r="F12" s="332"/>
      <c r="G12" s="332"/>
      <c r="H12" s="880"/>
      <c r="I12" s="881"/>
    </row>
    <row r="13" spans="1:9" ht="15.75" customHeight="1" thickBot="1">
      <c r="A13" s="304"/>
      <c r="B13" s="339" t="s">
        <v>233</v>
      </c>
      <c r="C13" s="340"/>
      <c r="D13" s="340"/>
      <c r="E13" s="340"/>
      <c r="F13" s="341"/>
      <c r="G13" s="341" t="s">
        <v>173</v>
      </c>
      <c r="H13" s="840">
        <f>H14+H25</f>
        <v>314.8</v>
      </c>
      <c r="I13" s="875"/>
    </row>
    <row r="14" spans="1:9" ht="15.75" customHeight="1" thickBot="1" thickTop="1">
      <c r="A14" s="304"/>
      <c r="B14" s="342" t="s">
        <v>174</v>
      </c>
      <c r="C14" s="343"/>
      <c r="D14" s="344"/>
      <c r="E14" s="344"/>
      <c r="F14" s="345"/>
      <c r="G14" s="345" t="s">
        <v>234</v>
      </c>
      <c r="H14" s="848">
        <f>H16+I16</f>
        <v>314.8</v>
      </c>
      <c r="I14" s="849"/>
    </row>
    <row r="15" spans="1:9" ht="13.5" customHeight="1">
      <c r="A15" s="304"/>
      <c r="B15" s="346" t="s">
        <v>176</v>
      </c>
      <c r="C15" s="347"/>
      <c r="D15" s="348"/>
      <c r="E15" s="348"/>
      <c r="F15" s="349"/>
      <c r="G15" s="349"/>
      <c r="H15" s="350" t="s">
        <v>177</v>
      </c>
      <c r="I15" s="351" t="s">
        <v>178</v>
      </c>
    </row>
    <row r="16" spans="1:9" ht="13.5" customHeight="1">
      <c r="A16" s="304"/>
      <c r="B16" s="352"/>
      <c r="C16" s="353" t="s">
        <v>179</v>
      </c>
      <c r="D16" s="354"/>
      <c r="E16" s="354"/>
      <c r="F16" s="355"/>
      <c r="G16" s="356"/>
      <c r="H16" s="357">
        <f>SUM(H17:H24)</f>
        <v>314.8</v>
      </c>
      <c r="I16" s="358">
        <f>SUM(I17:I24)</f>
        <v>0</v>
      </c>
    </row>
    <row r="17" spans="1:9" s="365" customFormat="1" ht="12.75" customHeight="1">
      <c r="A17" s="359"/>
      <c r="B17" s="360" t="s">
        <v>176</v>
      </c>
      <c r="C17" s="361" t="s">
        <v>180</v>
      </c>
      <c r="D17" s="361"/>
      <c r="E17" s="361"/>
      <c r="F17" s="362"/>
      <c r="G17" s="362"/>
      <c r="H17" s="363">
        <v>0</v>
      </c>
      <c r="I17" s="364">
        <v>0</v>
      </c>
    </row>
    <row r="18" spans="1:9" s="365" customFormat="1" ht="12.75" customHeight="1">
      <c r="A18" s="359"/>
      <c r="B18" s="366"/>
      <c r="C18" s="361" t="s">
        <v>181</v>
      </c>
      <c r="D18" s="361"/>
      <c r="E18" s="361"/>
      <c r="F18" s="362"/>
      <c r="G18" s="362"/>
      <c r="H18" s="363">
        <v>0</v>
      </c>
      <c r="I18" s="364">
        <v>0</v>
      </c>
    </row>
    <row r="19" spans="1:9" s="365" customFormat="1" ht="12.75" customHeight="1">
      <c r="A19" s="359"/>
      <c r="B19" s="360"/>
      <c r="C19" s="361" t="s">
        <v>182</v>
      </c>
      <c r="D19" s="361"/>
      <c r="E19" s="361"/>
      <c r="F19" s="362"/>
      <c r="G19" s="362"/>
      <c r="H19" s="363">
        <v>314.8</v>
      </c>
      <c r="I19" s="364">
        <v>0</v>
      </c>
    </row>
    <row r="20" spans="1:9" s="365" customFormat="1" ht="12.75" customHeight="1">
      <c r="A20" s="359"/>
      <c r="B20" s="360"/>
      <c r="C20" s="361" t="s">
        <v>183</v>
      </c>
      <c r="D20" s="361"/>
      <c r="E20" s="361"/>
      <c r="F20" s="362"/>
      <c r="G20" s="362"/>
      <c r="H20" s="363">
        <v>0</v>
      </c>
      <c r="I20" s="364">
        <v>0</v>
      </c>
    </row>
    <row r="21" spans="1:9" s="365" customFormat="1" ht="12.75" customHeight="1">
      <c r="A21" s="359"/>
      <c r="B21" s="360"/>
      <c r="C21" s="361" t="s">
        <v>184</v>
      </c>
      <c r="D21" s="361"/>
      <c r="E21" s="361"/>
      <c r="F21" s="362"/>
      <c r="G21" s="362"/>
      <c r="H21" s="363">
        <v>0</v>
      </c>
      <c r="I21" s="364">
        <v>0</v>
      </c>
    </row>
    <row r="22" spans="1:9" s="365" customFormat="1" ht="12.75" customHeight="1">
      <c r="A22" s="359"/>
      <c r="B22" s="360"/>
      <c r="C22" s="361" t="s">
        <v>185</v>
      </c>
      <c r="D22" s="361"/>
      <c r="E22" s="361"/>
      <c r="F22" s="362"/>
      <c r="G22" s="362"/>
      <c r="H22" s="363">
        <v>0</v>
      </c>
      <c r="I22" s="364">
        <v>0</v>
      </c>
    </row>
    <row r="23" spans="1:9" s="365" customFormat="1" ht="12.75" customHeight="1" thickBot="1">
      <c r="A23" s="359"/>
      <c r="B23" s="360"/>
      <c r="C23" s="361"/>
      <c r="D23" s="361"/>
      <c r="E23" s="361"/>
      <c r="F23" s="362"/>
      <c r="G23" s="328"/>
      <c r="H23" s="509"/>
      <c r="I23" s="368"/>
    </row>
    <row r="24" spans="1:9" s="365" customFormat="1" ht="12.75" customHeight="1" thickBot="1">
      <c r="A24" s="359"/>
      <c r="B24" s="369" t="s">
        <v>186</v>
      </c>
      <c r="C24" s="370"/>
      <c r="D24" s="371"/>
      <c r="E24" s="371"/>
      <c r="F24" s="372"/>
      <c r="G24" s="372" t="s">
        <v>187</v>
      </c>
      <c r="H24" s="510">
        <f>SUM(H25:I30)</f>
        <v>0</v>
      </c>
      <c r="I24" s="511"/>
    </row>
    <row r="25" spans="1:9" s="365" customFormat="1" ht="15.75" customHeight="1">
      <c r="A25" s="359"/>
      <c r="B25" s="346" t="s">
        <v>188</v>
      </c>
      <c r="C25" s="373" t="s">
        <v>235</v>
      </c>
      <c r="D25" s="373"/>
      <c r="E25" s="373"/>
      <c r="F25" s="373"/>
      <c r="G25" s="374"/>
      <c r="H25" s="512">
        <v>0</v>
      </c>
      <c r="I25" s="513"/>
    </row>
    <row r="26" spans="1:9" s="365" customFormat="1" ht="12.75" customHeight="1">
      <c r="A26" s="359"/>
      <c r="B26" s="360"/>
      <c r="C26" s="361" t="s">
        <v>190</v>
      </c>
      <c r="D26" s="361"/>
      <c r="E26" s="361"/>
      <c r="F26" s="361"/>
      <c r="G26" s="375"/>
      <c r="H26" s="514"/>
      <c r="I26" s="515"/>
    </row>
    <row r="27" spans="1:9" s="365" customFormat="1" ht="12.75" customHeight="1">
      <c r="A27" s="359"/>
      <c r="B27" s="360"/>
      <c r="C27" s="361" t="s">
        <v>191</v>
      </c>
      <c r="D27" s="361"/>
      <c r="E27" s="361"/>
      <c r="F27" s="361"/>
      <c r="G27" s="375"/>
      <c r="H27" s="514">
        <v>0</v>
      </c>
      <c r="I27" s="515"/>
    </row>
    <row r="28" spans="1:9" s="365" customFormat="1" ht="12.75" customHeight="1" thickBot="1">
      <c r="A28" s="359"/>
      <c r="B28" s="376"/>
      <c r="C28" s="377"/>
      <c r="D28" s="377"/>
      <c r="E28" s="377"/>
      <c r="F28" s="377"/>
      <c r="G28" s="378"/>
      <c r="H28" s="516"/>
      <c r="I28" s="517"/>
    </row>
    <row r="29" spans="1:9" s="365" customFormat="1" ht="3" customHeight="1" hidden="1">
      <c r="A29" s="381"/>
      <c r="B29" s="382"/>
      <c r="C29" s="382"/>
      <c r="D29" s="382"/>
      <c r="E29" s="382"/>
      <c r="F29" s="382"/>
      <c r="G29" s="382"/>
      <c r="H29" s="383"/>
      <c r="I29" s="518"/>
    </row>
    <row r="30" spans="1:9" s="365" customFormat="1" ht="15.75" customHeight="1" thickBot="1">
      <c r="A30" s="381"/>
      <c r="B30" s="325" t="s">
        <v>254</v>
      </c>
      <c r="C30" s="386"/>
      <c r="D30" s="386"/>
      <c r="E30" s="386"/>
      <c r="F30" s="386"/>
      <c r="G30" s="386"/>
      <c r="H30" s="386"/>
      <c r="I30" s="328" t="s">
        <v>251</v>
      </c>
    </row>
    <row r="31" spans="1:9" s="365" customFormat="1" ht="15.75" customHeight="1" thickBot="1">
      <c r="A31" s="381"/>
      <c r="B31" s="387" t="s">
        <v>255</v>
      </c>
      <c r="C31" s="388"/>
      <c r="D31" s="388"/>
      <c r="E31" s="388"/>
      <c r="F31" s="388"/>
      <c r="G31" s="388"/>
      <c r="H31" s="388"/>
      <c r="I31" s="389"/>
    </row>
    <row r="32" spans="1:9" s="365" customFormat="1" ht="13.5" customHeight="1">
      <c r="A32" s="381"/>
      <c r="B32" s="391"/>
      <c r="C32" s="392" t="s">
        <v>193</v>
      </c>
      <c r="D32" s="392"/>
      <c r="E32" s="393"/>
      <c r="F32" s="394" t="s">
        <v>194</v>
      </c>
      <c r="G32" s="392"/>
      <c r="H32" s="392"/>
      <c r="I32" s="393"/>
    </row>
    <row r="33" spans="1:9" s="365" customFormat="1" ht="13.5" customHeight="1">
      <c r="A33" s="329"/>
      <c r="B33" s="396"/>
      <c r="C33" s="449"/>
      <c r="D33" s="398" t="s">
        <v>195</v>
      </c>
      <c r="E33" s="399"/>
      <c r="F33" s="822"/>
      <c r="G33" s="823"/>
      <c r="H33" s="400" t="s">
        <v>195</v>
      </c>
      <c r="I33" s="399"/>
    </row>
    <row r="34" spans="1:9" s="365" customFormat="1" ht="13.5" customHeight="1" thickBot="1">
      <c r="A34" s="359"/>
      <c r="B34" s="519" t="s">
        <v>196</v>
      </c>
      <c r="C34" s="520" t="s">
        <v>197</v>
      </c>
      <c r="D34" s="521" t="s">
        <v>177</v>
      </c>
      <c r="E34" s="522" t="s">
        <v>178</v>
      </c>
      <c r="F34" s="523" t="s">
        <v>197</v>
      </c>
      <c r="G34" s="523"/>
      <c r="H34" s="524" t="s">
        <v>228</v>
      </c>
      <c r="I34" s="525" t="s">
        <v>198</v>
      </c>
    </row>
    <row r="35" spans="1:9" s="365" customFormat="1" ht="12.75" customHeight="1" thickBot="1">
      <c r="A35" s="359"/>
      <c r="B35" s="526">
        <v>2011</v>
      </c>
      <c r="C35" s="527" t="s">
        <v>335</v>
      </c>
      <c r="D35" s="528">
        <v>314.8</v>
      </c>
      <c r="E35" s="529"/>
      <c r="F35" s="882"/>
      <c r="G35" s="883"/>
      <c r="H35" s="530"/>
      <c r="I35" s="531"/>
    </row>
    <row r="36" spans="1:9" s="365" customFormat="1" ht="12.75" customHeight="1" thickBot="1" thickTop="1">
      <c r="A36" s="359"/>
      <c r="B36" s="532" t="s">
        <v>236</v>
      </c>
      <c r="C36" s="533"/>
      <c r="D36" s="868">
        <f>SUM(D35+E35)</f>
        <v>314.8</v>
      </c>
      <c r="E36" s="869"/>
      <c r="F36" s="533" t="s">
        <v>237</v>
      </c>
      <c r="G36" s="534"/>
      <c r="H36" s="870">
        <f>SUM(H35+I35)</f>
        <v>0</v>
      </c>
      <c r="I36" s="871"/>
    </row>
    <row r="37" spans="1:9" s="365" customFormat="1" ht="9" customHeight="1" thickBot="1">
      <c r="A37" s="359"/>
      <c r="B37" s="535"/>
      <c r="C37" s="536"/>
      <c r="D37" s="537"/>
      <c r="E37" s="537"/>
      <c r="F37" s="536"/>
      <c r="G37" s="538"/>
      <c r="H37" s="539"/>
      <c r="I37" s="539"/>
    </row>
    <row r="38" spans="1:9" s="365" customFormat="1" ht="12.75" customHeight="1" thickBot="1">
      <c r="A38" s="359"/>
      <c r="B38" s="387" t="s">
        <v>229</v>
      </c>
      <c r="C38" s="388"/>
      <c r="D38" s="388"/>
      <c r="E38" s="388"/>
      <c r="F38" s="388"/>
      <c r="G38" s="388"/>
      <c r="H38" s="388"/>
      <c r="I38" s="389"/>
    </row>
    <row r="39" spans="1:9" s="365" customFormat="1" ht="12.75" customHeight="1">
      <c r="A39" s="359"/>
      <c r="B39" s="391"/>
      <c r="C39" s="392" t="s">
        <v>193</v>
      </c>
      <c r="D39" s="392"/>
      <c r="E39" s="393"/>
      <c r="F39" s="394" t="s">
        <v>194</v>
      </c>
      <c r="G39" s="392"/>
      <c r="H39" s="392"/>
      <c r="I39" s="393"/>
    </row>
    <row r="40" spans="1:9" s="365" customFormat="1" ht="12.75" customHeight="1">
      <c r="A40" s="359"/>
      <c r="B40" s="396"/>
      <c r="C40" s="449"/>
      <c r="D40" s="398" t="s">
        <v>204</v>
      </c>
      <c r="E40" s="399"/>
      <c r="F40" s="822"/>
      <c r="G40" s="823"/>
      <c r="H40" s="400" t="s">
        <v>205</v>
      </c>
      <c r="I40" s="399"/>
    </row>
    <row r="41" spans="1:9" s="365" customFormat="1" ht="12.75" customHeight="1" thickBot="1">
      <c r="A41" s="359"/>
      <c r="B41" s="401" t="s">
        <v>196</v>
      </c>
      <c r="C41" s="402" t="s">
        <v>197</v>
      </c>
      <c r="D41" s="403" t="s">
        <v>177</v>
      </c>
      <c r="E41" s="540" t="s">
        <v>178</v>
      </c>
      <c r="F41" s="405" t="s">
        <v>197</v>
      </c>
      <c r="G41" s="405"/>
      <c r="H41" s="406" t="s">
        <v>228</v>
      </c>
      <c r="I41" s="407" t="s">
        <v>198</v>
      </c>
    </row>
    <row r="42" spans="1:9" s="365" customFormat="1" ht="12.75" customHeight="1">
      <c r="A42" s="359"/>
      <c r="B42" s="450">
        <v>2012</v>
      </c>
      <c r="C42" s="451"/>
      <c r="D42" s="452"/>
      <c r="E42" s="453"/>
      <c r="F42" s="824"/>
      <c r="G42" s="825"/>
      <c r="H42" s="454"/>
      <c r="I42" s="455"/>
    </row>
    <row r="43" spans="1:9" s="365" customFormat="1" ht="12.75" customHeight="1">
      <c r="A43" s="359"/>
      <c r="B43" s="413">
        <v>2013</v>
      </c>
      <c r="C43" s="375"/>
      <c r="D43" s="414"/>
      <c r="E43" s="415"/>
      <c r="F43" s="819"/>
      <c r="G43" s="820"/>
      <c r="H43" s="416"/>
      <c r="I43" s="417"/>
    </row>
    <row r="44" spans="1:9" s="365" customFormat="1" ht="12.75" customHeight="1">
      <c r="A44" s="359"/>
      <c r="B44" s="413">
        <v>2014</v>
      </c>
      <c r="C44" s="375"/>
      <c r="D44" s="414"/>
      <c r="E44" s="415"/>
      <c r="F44" s="819"/>
      <c r="G44" s="820"/>
      <c r="H44" s="416"/>
      <c r="I44" s="417"/>
    </row>
    <row r="45" spans="1:9" s="365" customFormat="1" ht="12.75" customHeight="1">
      <c r="A45" s="359"/>
      <c r="B45" s="418">
        <v>2015</v>
      </c>
      <c r="C45" s="375"/>
      <c r="D45" s="414"/>
      <c r="E45" s="415"/>
      <c r="F45" s="819"/>
      <c r="G45" s="820"/>
      <c r="H45" s="416"/>
      <c r="I45" s="417"/>
    </row>
    <row r="46" spans="1:9" s="365" customFormat="1" ht="12.75" customHeight="1">
      <c r="A46" s="359"/>
      <c r="B46" s="418">
        <v>2016</v>
      </c>
      <c r="C46" s="375"/>
      <c r="D46" s="414"/>
      <c r="E46" s="415"/>
      <c r="F46" s="819"/>
      <c r="G46" s="820"/>
      <c r="H46" s="416"/>
      <c r="I46" s="417"/>
    </row>
    <row r="47" spans="1:9" s="365" customFormat="1" ht="12.75" customHeight="1">
      <c r="A47" s="359"/>
      <c r="B47" s="418">
        <v>2017</v>
      </c>
      <c r="C47" s="375"/>
      <c r="D47" s="414"/>
      <c r="E47" s="415"/>
      <c r="F47" s="819"/>
      <c r="G47" s="820"/>
      <c r="H47" s="416"/>
      <c r="I47" s="417"/>
    </row>
    <row r="48" spans="1:9" s="365" customFormat="1" ht="12.75" customHeight="1">
      <c r="A48" s="359"/>
      <c r="B48" s="418">
        <v>2018</v>
      </c>
      <c r="C48" s="375"/>
      <c r="D48" s="414"/>
      <c r="E48" s="415"/>
      <c r="F48" s="819"/>
      <c r="G48" s="820"/>
      <c r="H48" s="416"/>
      <c r="I48" s="417"/>
    </row>
    <row r="49" spans="1:9" s="365" customFormat="1" ht="12.75" customHeight="1" hidden="1">
      <c r="A49" s="359"/>
      <c r="B49" s="418"/>
      <c r="C49" s="375"/>
      <c r="D49" s="414"/>
      <c r="E49" s="415"/>
      <c r="F49" s="819"/>
      <c r="G49" s="820"/>
      <c r="H49" s="416"/>
      <c r="I49" s="417"/>
    </row>
    <row r="50" spans="1:9" s="365" customFormat="1" ht="12.75" customHeight="1" hidden="1">
      <c r="A50" s="359"/>
      <c r="B50" s="418"/>
      <c r="C50" s="524"/>
      <c r="D50" s="541"/>
      <c r="E50" s="542"/>
      <c r="F50" s="819"/>
      <c r="G50" s="820"/>
      <c r="H50" s="543"/>
      <c r="I50" s="544"/>
    </row>
    <row r="51" spans="1:9" s="365" customFormat="1" ht="12.75" customHeight="1" thickBot="1">
      <c r="A51" s="359"/>
      <c r="B51" s="418" t="s">
        <v>206</v>
      </c>
      <c r="C51" s="456"/>
      <c r="D51" s="425"/>
      <c r="E51" s="426"/>
      <c r="F51" s="828"/>
      <c r="G51" s="829"/>
      <c r="H51" s="427"/>
      <c r="I51" s="428"/>
    </row>
    <row r="52" spans="1:9" s="365" customFormat="1" ht="12.75" customHeight="1" thickBot="1" thickTop="1">
      <c r="A52" s="359"/>
      <c r="B52" s="435" t="s">
        <v>200</v>
      </c>
      <c r="C52" s="545"/>
      <c r="D52" s="546">
        <f>SUM(D42:D51)</f>
        <v>0</v>
      </c>
      <c r="E52" s="547">
        <f>SUM(E42:E51)</f>
        <v>0</v>
      </c>
      <c r="F52" s="439" t="s">
        <v>201</v>
      </c>
      <c r="G52" s="548"/>
      <c r="H52" s="549">
        <f>SUM(H42:H51)</f>
        <v>0</v>
      </c>
      <c r="I52" s="550">
        <f>SUM(I42:I51)</f>
        <v>0</v>
      </c>
    </row>
    <row r="53" spans="1:9" s="365" customFormat="1" ht="12.75" customHeight="1" thickBot="1">
      <c r="A53" s="359"/>
      <c r="B53" s="442" t="s">
        <v>207</v>
      </c>
      <c r="C53" s="551"/>
      <c r="D53" s="815">
        <f>D52+E52</f>
        <v>0</v>
      </c>
      <c r="E53" s="816"/>
      <c r="F53" s="552" t="s">
        <v>208</v>
      </c>
      <c r="G53" s="553"/>
      <c r="H53" s="821">
        <f>H52+I52</f>
        <v>0</v>
      </c>
      <c r="I53" s="862"/>
    </row>
    <row r="54" spans="1:9" s="365" customFormat="1" ht="9" customHeight="1" thickBot="1">
      <c r="A54" s="359"/>
      <c r="B54" s="554"/>
      <c r="C54" s="555"/>
      <c r="D54" s="556"/>
      <c r="E54" s="557"/>
      <c r="F54" s="446"/>
      <c r="G54" s="558"/>
      <c r="H54" s="559"/>
      <c r="I54" s="560"/>
    </row>
    <row r="55" spans="1:9" s="365" customFormat="1" ht="12.75" customHeight="1" thickBot="1">
      <c r="A55" s="359"/>
      <c r="B55" s="464" t="s">
        <v>200</v>
      </c>
      <c r="C55" s="561"/>
      <c r="D55" s="562">
        <f>SUM(D35+D52)</f>
        <v>314.8</v>
      </c>
      <c r="E55" s="563">
        <f>SUM(E35+E52)</f>
        <v>0</v>
      </c>
      <c r="F55" s="468" t="s">
        <v>201</v>
      </c>
      <c r="G55" s="462"/>
      <c r="H55" s="564">
        <f>SUM(H45:H54)</f>
        <v>0</v>
      </c>
      <c r="I55" s="565">
        <f>SUM(I45:I54)</f>
        <v>0</v>
      </c>
    </row>
    <row r="56" spans="1:9" s="365" customFormat="1" ht="12.75" customHeight="1" thickBot="1">
      <c r="A56" s="359"/>
      <c r="B56" s="471" t="s">
        <v>209</v>
      </c>
      <c r="C56" s="566"/>
      <c r="D56" s="811">
        <f>SUM(D55+E55)</f>
        <v>314.8</v>
      </c>
      <c r="E56" s="860"/>
      <c r="F56" s="567" t="s">
        <v>238</v>
      </c>
      <c r="G56" s="474"/>
      <c r="H56" s="813">
        <f>SUM(H55+I55)</f>
        <v>0</v>
      </c>
      <c r="I56" s="861"/>
    </row>
    <row r="57" spans="1:9" s="365" customFormat="1" ht="9" customHeight="1" thickBot="1">
      <c r="A57" s="359"/>
      <c r="B57" s="568"/>
      <c r="C57" s="569"/>
      <c r="D57" s="570"/>
      <c r="E57" s="570"/>
      <c r="F57" s="571"/>
      <c r="G57" s="572"/>
      <c r="H57" s="573"/>
      <c r="I57" s="573"/>
    </row>
    <row r="58" spans="1:9" s="365" customFormat="1" ht="15.75" customHeight="1" thickBot="1">
      <c r="A58" s="359"/>
      <c r="B58" s="387" t="s">
        <v>213</v>
      </c>
      <c r="C58" s="388"/>
      <c r="D58" s="388"/>
      <c r="E58" s="388"/>
      <c r="F58" s="388"/>
      <c r="G58" s="388"/>
      <c r="H58" s="388"/>
      <c r="I58" s="389"/>
    </row>
    <row r="59" spans="1:9" s="365" customFormat="1" ht="12.75" customHeight="1">
      <c r="A59" s="359"/>
      <c r="B59" s="484" t="s">
        <v>239</v>
      </c>
      <c r="C59" s="569"/>
      <c r="D59" s="569"/>
      <c r="E59" s="569"/>
      <c r="F59" s="569"/>
      <c r="G59" s="569"/>
      <c r="H59" s="573"/>
      <c r="I59" s="574"/>
    </row>
    <row r="60" spans="1:9" s="365" customFormat="1" ht="12.75" customHeight="1">
      <c r="A60" s="359"/>
      <c r="B60" s="491"/>
      <c r="C60" s="382"/>
      <c r="D60" s="382"/>
      <c r="E60" s="382"/>
      <c r="F60" s="382"/>
      <c r="G60" s="382"/>
      <c r="H60" s="383"/>
      <c r="I60" s="575"/>
    </row>
    <row r="61" spans="1:11" s="365" customFormat="1" ht="12.75" customHeight="1">
      <c r="A61" s="359"/>
      <c r="B61" s="695" t="s">
        <v>318</v>
      </c>
      <c r="C61" s="766"/>
      <c r="D61" s="767"/>
      <c r="E61" s="767"/>
      <c r="F61" s="770"/>
      <c r="G61" s="770"/>
      <c r="H61" s="770"/>
      <c r="I61" s="769"/>
      <c r="J61" s="766"/>
      <c r="K61" s="766"/>
    </row>
    <row r="62" spans="1:11" s="365" customFormat="1" ht="12.75" customHeight="1">
      <c r="A62" s="359"/>
      <c r="B62" s="695" t="s">
        <v>319</v>
      </c>
      <c r="C62" s="766"/>
      <c r="D62" s="766"/>
      <c r="E62" s="766"/>
      <c r="F62" s="766"/>
      <c r="G62" s="766"/>
      <c r="H62" s="766"/>
      <c r="I62" s="769"/>
      <c r="J62" s="766"/>
      <c r="K62" s="766"/>
    </row>
    <row r="63" spans="1:9" s="365" customFormat="1" ht="12.75" customHeight="1">
      <c r="A63" s="359"/>
      <c r="B63" s="580"/>
      <c r="C63" s="395"/>
      <c r="D63" s="395"/>
      <c r="E63" s="395"/>
      <c r="F63" s="395"/>
      <c r="G63" s="395"/>
      <c r="H63" s="395"/>
      <c r="I63" s="581"/>
    </row>
    <row r="64" spans="1:9" s="365" customFormat="1" ht="12.75" customHeight="1">
      <c r="A64" s="359"/>
      <c r="B64" s="576"/>
      <c r="C64" s="381"/>
      <c r="D64" s="381"/>
      <c r="E64" s="381"/>
      <c r="F64" s="381"/>
      <c r="G64" s="381"/>
      <c r="H64" s="381"/>
      <c r="I64" s="577"/>
    </row>
    <row r="65" spans="1:9" s="365" customFormat="1" ht="12.75" customHeight="1">
      <c r="A65" s="359"/>
      <c r="B65" s="576"/>
      <c r="C65" s="381"/>
      <c r="D65" s="381"/>
      <c r="E65" s="381"/>
      <c r="F65" s="381"/>
      <c r="G65" s="381"/>
      <c r="H65" s="381"/>
      <c r="I65" s="577"/>
    </row>
    <row r="66" spans="1:9" s="365" customFormat="1" ht="12.75" customHeight="1">
      <c r="A66" s="359"/>
      <c r="B66" s="578"/>
      <c r="C66" s="381"/>
      <c r="D66" s="381"/>
      <c r="E66" s="381"/>
      <c r="F66" s="381"/>
      <c r="G66" s="381"/>
      <c r="H66" s="381"/>
      <c r="I66" s="579"/>
    </row>
    <row r="67" spans="1:9" s="365" customFormat="1" ht="12.75" customHeight="1">
      <c r="A67" s="359"/>
      <c r="B67" s="580"/>
      <c r="C67" s="395"/>
      <c r="D67" s="395"/>
      <c r="E67" s="395"/>
      <c r="F67" s="395"/>
      <c r="G67" s="395"/>
      <c r="H67" s="395"/>
      <c r="I67" s="581"/>
    </row>
    <row r="68" spans="1:9" s="365" customFormat="1" ht="12.75" customHeight="1">
      <c r="A68" s="359"/>
      <c r="B68" s="457" t="s">
        <v>215</v>
      </c>
      <c r="C68" s="489"/>
      <c r="D68" s="489" t="s">
        <v>216</v>
      </c>
      <c r="E68" s="489"/>
      <c r="F68" s="489"/>
      <c r="G68" s="489"/>
      <c r="H68" s="489" t="s">
        <v>217</v>
      </c>
      <c r="I68" s="490"/>
    </row>
    <row r="69" spans="1:9" s="365" customFormat="1" ht="12.75" customHeight="1">
      <c r="A69" s="359"/>
      <c r="B69" s="488"/>
      <c r="C69" s="312" t="s">
        <v>71</v>
      </c>
      <c r="D69" s="312" t="s">
        <v>218</v>
      </c>
      <c r="E69" s="312" t="s">
        <v>334</v>
      </c>
      <c r="F69" s="312"/>
      <c r="G69" s="312"/>
      <c r="H69" s="780">
        <v>40939</v>
      </c>
      <c r="I69" s="583"/>
    </row>
    <row r="70" spans="1:9" s="365" customFormat="1" ht="12.75" customHeight="1" thickBot="1">
      <c r="A70" s="359"/>
      <c r="B70" s="584"/>
      <c r="C70" s="571"/>
      <c r="D70" s="571"/>
      <c r="E70" s="571"/>
      <c r="F70" s="571"/>
      <c r="G70" s="571"/>
      <c r="H70" s="571"/>
      <c r="I70" s="495"/>
    </row>
    <row r="71" spans="1:9" s="365" customFormat="1" ht="12.75" customHeight="1">
      <c r="A71" s="359"/>
      <c r="B71" s="304"/>
      <c r="C71" s="304"/>
      <c r="D71" s="304"/>
      <c r="E71" s="304"/>
      <c r="F71" s="304"/>
      <c r="G71" s="304"/>
      <c r="H71" s="304"/>
      <c r="I71" s="483"/>
    </row>
    <row r="72" spans="1:9" s="365" customFormat="1" ht="12.75" customHeight="1">
      <c r="A72" s="359"/>
      <c r="B72" s="304"/>
      <c r="C72" s="304"/>
      <c r="D72" s="304"/>
      <c r="E72" s="304"/>
      <c r="F72" s="304"/>
      <c r="G72" s="304"/>
      <c r="H72" s="304"/>
      <c r="I72" s="483" t="s">
        <v>240</v>
      </c>
    </row>
    <row r="73" spans="1:9" s="365" customFormat="1" ht="12.75" customHeight="1" thickBot="1">
      <c r="A73" s="359"/>
      <c r="B73" s="585" t="s">
        <v>241</v>
      </c>
      <c r="C73" s="304"/>
      <c r="D73" s="304"/>
      <c r="E73" s="304"/>
      <c r="F73" s="304"/>
      <c r="G73" s="304"/>
      <c r="H73" s="304"/>
      <c r="I73" s="304"/>
    </row>
    <row r="74" spans="1:9" s="365" customFormat="1" ht="15.75" customHeight="1" thickBot="1">
      <c r="A74" s="359"/>
      <c r="B74" s="387" t="s">
        <v>213</v>
      </c>
      <c r="C74" s="388"/>
      <c r="D74" s="388"/>
      <c r="E74" s="388"/>
      <c r="F74" s="388"/>
      <c r="G74" s="388"/>
      <c r="H74" s="388"/>
      <c r="I74" s="389"/>
    </row>
    <row r="75" spans="1:9" s="365" customFormat="1" ht="12.75" customHeight="1">
      <c r="A75" s="359"/>
      <c r="B75" s="484" t="s">
        <v>242</v>
      </c>
      <c r="C75" s="569"/>
      <c r="D75" s="569"/>
      <c r="E75" s="569"/>
      <c r="F75" s="569"/>
      <c r="G75" s="569"/>
      <c r="H75" s="573"/>
      <c r="I75" s="586"/>
    </row>
    <row r="76" spans="1:9" s="365" customFormat="1" ht="12.75" customHeight="1">
      <c r="A76" s="359"/>
      <c r="B76" s="491"/>
      <c r="C76" s="382"/>
      <c r="D76" s="382"/>
      <c r="E76" s="382"/>
      <c r="F76" s="382"/>
      <c r="G76" s="382"/>
      <c r="H76" s="383"/>
      <c r="I76" s="587"/>
    </row>
    <row r="77" spans="1:9" s="365" customFormat="1" ht="12.75" customHeight="1">
      <c r="A77" s="359"/>
      <c r="B77" s="588" t="s">
        <v>243</v>
      </c>
      <c r="C77" s="382"/>
      <c r="D77" s="382"/>
      <c r="E77" s="382"/>
      <c r="F77" s="382"/>
      <c r="G77" s="382"/>
      <c r="H77" s="383"/>
      <c r="I77" s="587"/>
    </row>
    <row r="78" spans="1:9" s="365" customFormat="1" ht="12.75" customHeight="1">
      <c r="A78" s="359"/>
      <c r="B78" s="589" t="s">
        <v>244</v>
      </c>
      <c r="C78" s="590"/>
      <c r="D78" s="590"/>
      <c r="E78" s="590"/>
      <c r="F78" s="590"/>
      <c r="G78" s="590"/>
      <c r="H78" s="590"/>
      <c r="I78" s="591"/>
    </row>
    <row r="79" spans="1:9" s="365" customFormat="1" ht="12.75" customHeight="1">
      <c r="A79" s="359"/>
      <c r="B79" s="589" t="s">
        <v>245</v>
      </c>
      <c r="C79" s="590"/>
      <c r="D79" s="590"/>
      <c r="E79" s="590"/>
      <c r="F79" s="590"/>
      <c r="G79" s="590"/>
      <c r="H79" s="590"/>
      <c r="I79" s="592"/>
    </row>
    <row r="80" spans="1:9" s="365" customFormat="1" ht="12.75" customHeight="1">
      <c r="A80" s="359"/>
      <c r="B80" s="593" t="s">
        <v>246</v>
      </c>
      <c r="C80" s="594"/>
      <c r="D80" s="594"/>
      <c r="E80" s="594"/>
      <c r="F80" s="594"/>
      <c r="G80" s="594"/>
      <c r="H80" s="594"/>
      <c r="I80" s="595"/>
    </row>
    <row r="81" spans="1:9" s="365" customFormat="1" ht="12.75" customHeight="1">
      <c r="A81" s="359"/>
      <c r="B81" s="589" t="s">
        <v>247</v>
      </c>
      <c r="C81" s="590"/>
      <c r="D81" s="590"/>
      <c r="E81" s="590"/>
      <c r="F81" s="590"/>
      <c r="G81" s="590"/>
      <c r="H81" s="590"/>
      <c r="I81" s="591"/>
    </row>
    <row r="82" spans="1:9" s="365" customFormat="1" ht="12.75" customHeight="1">
      <c r="A82" s="359"/>
      <c r="B82" s="589" t="s">
        <v>248</v>
      </c>
      <c r="C82" s="590"/>
      <c r="D82" s="590"/>
      <c r="E82" s="590"/>
      <c r="F82" s="590"/>
      <c r="G82" s="590"/>
      <c r="H82" s="590"/>
      <c r="I82" s="592"/>
    </row>
    <row r="83" spans="1:9" s="365" customFormat="1" ht="12.75" customHeight="1">
      <c r="A83" s="359"/>
      <c r="B83" s="593"/>
      <c r="C83" s="594"/>
      <c r="D83" s="594"/>
      <c r="E83" s="594"/>
      <c r="F83" s="594"/>
      <c r="G83" s="594"/>
      <c r="H83" s="594"/>
      <c r="I83" s="595"/>
    </row>
    <row r="84" spans="1:10" s="365" customFormat="1" ht="12.75" customHeight="1">
      <c r="A84" s="359"/>
      <c r="B84" s="593"/>
      <c r="C84" s="594"/>
      <c r="D84" s="594"/>
      <c r="E84" s="594"/>
      <c r="F84" s="594"/>
      <c r="G84" s="594"/>
      <c r="H84" s="594"/>
      <c r="I84" s="595"/>
      <c r="J84" s="487"/>
    </row>
    <row r="85" spans="1:10" s="365" customFormat="1" ht="12.75" customHeight="1">
      <c r="A85" s="359"/>
      <c r="B85" s="593"/>
      <c r="C85" s="594"/>
      <c r="D85" s="594"/>
      <c r="E85" s="594"/>
      <c r="F85" s="594"/>
      <c r="G85" s="594"/>
      <c r="H85" s="594"/>
      <c r="I85" s="595"/>
      <c r="J85" s="487"/>
    </row>
    <row r="86" spans="1:10" s="365" customFormat="1" ht="12.75" customHeight="1">
      <c r="A86" s="359"/>
      <c r="B86" s="593"/>
      <c r="C86" s="594"/>
      <c r="D86" s="594"/>
      <c r="E86" s="594"/>
      <c r="F86" s="594"/>
      <c r="G86" s="594"/>
      <c r="H86" s="594"/>
      <c r="I86" s="595"/>
      <c r="J86" s="487"/>
    </row>
    <row r="87" spans="1:10" s="365" customFormat="1" ht="12.75" customHeight="1">
      <c r="A87" s="359"/>
      <c r="B87" s="593"/>
      <c r="C87" s="594"/>
      <c r="D87" s="594"/>
      <c r="E87" s="594"/>
      <c r="F87" s="594"/>
      <c r="G87" s="594"/>
      <c r="H87" s="594"/>
      <c r="I87" s="595"/>
      <c r="J87" s="487"/>
    </row>
    <row r="88" spans="1:10" s="365" customFormat="1" ht="12.75" customHeight="1">
      <c r="A88" s="359"/>
      <c r="B88" s="593"/>
      <c r="C88" s="594"/>
      <c r="D88" s="594"/>
      <c r="E88" s="594"/>
      <c r="F88" s="594"/>
      <c r="G88" s="594"/>
      <c r="H88" s="594"/>
      <c r="I88" s="595"/>
      <c r="J88" s="487"/>
    </row>
    <row r="89" spans="1:10" s="365" customFormat="1" ht="12.75" customHeight="1">
      <c r="A89" s="359"/>
      <c r="B89" s="593"/>
      <c r="C89" s="594"/>
      <c r="D89" s="594"/>
      <c r="E89" s="594"/>
      <c r="F89" s="594"/>
      <c r="G89" s="594"/>
      <c r="H89" s="594"/>
      <c r="I89" s="595"/>
      <c r="J89" s="487"/>
    </row>
    <row r="90" spans="1:10" s="365" customFormat="1" ht="12.75" customHeight="1">
      <c r="A90" s="359"/>
      <c r="B90" s="593"/>
      <c r="C90" s="594"/>
      <c r="D90" s="594"/>
      <c r="E90" s="594"/>
      <c r="F90" s="594"/>
      <c r="G90" s="594"/>
      <c r="H90" s="594"/>
      <c r="I90" s="595"/>
      <c r="J90" s="487"/>
    </row>
    <row r="91" spans="1:10" s="365" customFormat="1" ht="12.75" customHeight="1">
      <c r="A91" s="359"/>
      <c r="B91" s="593"/>
      <c r="C91" s="594"/>
      <c r="D91" s="594"/>
      <c r="E91" s="594"/>
      <c r="F91" s="594"/>
      <c r="G91" s="594"/>
      <c r="H91" s="594"/>
      <c r="I91" s="595"/>
      <c r="J91" s="487"/>
    </row>
    <row r="92" spans="1:10" s="365" customFormat="1" ht="12.75" customHeight="1">
      <c r="A92" s="359"/>
      <c r="B92" s="593"/>
      <c r="C92" s="594"/>
      <c r="D92" s="594"/>
      <c r="E92" s="594"/>
      <c r="F92" s="594"/>
      <c r="G92" s="594"/>
      <c r="H92" s="594"/>
      <c r="I92" s="595"/>
      <c r="J92" s="487"/>
    </row>
    <row r="93" spans="1:10" s="365" customFormat="1" ht="12.75" customHeight="1">
      <c r="A93" s="359"/>
      <c r="B93" s="593"/>
      <c r="C93" s="594"/>
      <c r="D93" s="594"/>
      <c r="E93" s="594"/>
      <c r="F93" s="594"/>
      <c r="G93" s="594"/>
      <c r="H93" s="594"/>
      <c r="I93" s="595"/>
      <c r="J93" s="487"/>
    </row>
    <row r="94" spans="1:10" s="365" customFormat="1" ht="12.75" customHeight="1">
      <c r="A94" s="359"/>
      <c r="B94" s="593"/>
      <c r="C94" s="594"/>
      <c r="D94" s="594"/>
      <c r="E94" s="594"/>
      <c r="F94" s="594"/>
      <c r="G94" s="594"/>
      <c r="H94" s="594"/>
      <c r="I94" s="595"/>
      <c r="J94" s="487"/>
    </row>
    <row r="95" spans="1:10" s="365" customFormat="1" ht="12.75" customHeight="1">
      <c r="A95" s="359"/>
      <c r="B95" s="593"/>
      <c r="C95" s="594"/>
      <c r="D95" s="594"/>
      <c r="E95" s="594"/>
      <c r="F95" s="594"/>
      <c r="G95" s="594"/>
      <c r="H95" s="594"/>
      <c r="I95" s="595"/>
      <c r="J95" s="487"/>
    </row>
    <row r="96" spans="1:10" s="365" customFormat="1" ht="12.75" customHeight="1">
      <c r="A96" s="359"/>
      <c r="B96" s="593"/>
      <c r="C96" s="594"/>
      <c r="D96" s="594"/>
      <c r="E96" s="594"/>
      <c r="F96" s="594"/>
      <c r="G96" s="594"/>
      <c r="H96" s="594"/>
      <c r="I96" s="595"/>
      <c r="J96" s="487"/>
    </row>
    <row r="97" spans="1:10" s="365" customFormat="1" ht="12.75" customHeight="1">
      <c r="A97" s="359"/>
      <c r="B97" s="593"/>
      <c r="C97" s="594"/>
      <c r="D97" s="594"/>
      <c r="E97" s="594"/>
      <c r="F97" s="594"/>
      <c r="G97" s="594"/>
      <c r="H97" s="594"/>
      <c r="I97" s="595"/>
      <c r="J97" s="487"/>
    </row>
    <row r="98" spans="1:10" s="365" customFormat="1" ht="12.75" customHeight="1">
      <c r="A98" s="359"/>
      <c r="B98" s="593"/>
      <c r="C98" s="594"/>
      <c r="D98" s="594"/>
      <c r="E98" s="594"/>
      <c r="F98" s="594"/>
      <c r="G98" s="594"/>
      <c r="H98" s="594"/>
      <c r="I98" s="595"/>
      <c r="J98" s="487"/>
    </row>
    <row r="99" spans="1:10" s="365" customFormat="1" ht="12.75" customHeight="1">
      <c r="A99" s="359"/>
      <c r="B99" s="596"/>
      <c r="C99" s="597"/>
      <c r="D99" s="597"/>
      <c r="E99" s="597"/>
      <c r="F99" s="597"/>
      <c r="G99" s="597"/>
      <c r="H99" s="597"/>
      <c r="I99" s="598"/>
      <c r="J99" s="487"/>
    </row>
    <row r="100" spans="1:10" s="365" customFormat="1" ht="12.75" customHeight="1">
      <c r="A100" s="359"/>
      <c r="B100" s="457" t="s">
        <v>215</v>
      </c>
      <c r="C100" s="489"/>
      <c r="D100" s="489" t="s">
        <v>216</v>
      </c>
      <c r="E100" s="489"/>
      <c r="F100" s="489"/>
      <c r="G100" s="489"/>
      <c r="H100" s="489" t="s">
        <v>217</v>
      </c>
      <c r="I100" s="490"/>
      <c r="J100" s="487"/>
    </row>
    <row r="101" spans="1:10" s="365" customFormat="1" ht="12.75" customHeight="1">
      <c r="A101" s="359"/>
      <c r="B101" s="488"/>
      <c r="C101" s="312" t="s">
        <v>166</v>
      </c>
      <c r="D101" s="312" t="s">
        <v>218</v>
      </c>
      <c r="E101" s="312" t="s">
        <v>166</v>
      </c>
      <c r="F101" s="312"/>
      <c r="G101" s="312"/>
      <c r="H101" s="582" t="s">
        <v>166</v>
      </c>
      <c r="I101" s="583"/>
      <c r="J101" s="487"/>
    </row>
    <row r="102" spans="1:10" s="365" customFormat="1" ht="12.75" customHeight="1" thickBot="1">
      <c r="A102" s="359"/>
      <c r="B102" s="584"/>
      <c r="C102" s="571"/>
      <c r="D102" s="571"/>
      <c r="E102" s="571"/>
      <c r="F102" s="571"/>
      <c r="G102" s="571"/>
      <c r="H102" s="571"/>
      <c r="I102" s="495"/>
      <c r="J102" s="487"/>
    </row>
    <row r="103" spans="1:10" s="365" customFormat="1" ht="12.75" customHeight="1">
      <c r="A103" s="359"/>
      <c r="B103" s="599"/>
      <c r="C103" s="446"/>
      <c r="D103" s="600"/>
      <c r="E103" s="600"/>
      <c r="F103" s="446"/>
      <c r="G103" s="446"/>
      <c r="H103" s="448"/>
      <c r="I103" s="448"/>
      <c r="J103" s="487"/>
    </row>
    <row r="104" spans="1:10" s="365" customFormat="1" ht="12.75" customHeight="1">
      <c r="A104" s="359"/>
      <c r="B104" s="601" t="s">
        <v>219</v>
      </c>
      <c r="C104" s="446"/>
      <c r="D104" s="600"/>
      <c r="E104" s="600"/>
      <c r="F104" s="446"/>
      <c r="G104" s="446"/>
      <c r="H104" s="448"/>
      <c r="I104" s="448"/>
      <c r="J104" s="487"/>
    </row>
    <row r="105" spans="1:10" s="365" customFormat="1" ht="12.75" customHeight="1">
      <c r="A105" s="359"/>
      <c r="B105" s="601" t="s">
        <v>220</v>
      </c>
      <c r="C105" s="446"/>
      <c r="D105" s="600"/>
      <c r="E105" s="600"/>
      <c r="F105" s="446"/>
      <c r="G105" s="446"/>
      <c r="H105" s="448"/>
      <c r="I105" s="448"/>
      <c r="J105" s="487"/>
    </row>
    <row r="106" spans="1:10" s="365" customFormat="1" ht="12.75" customHeight="1">
      <c r="A106" s="359"/>
      <c r="B106" s="601" t="s">
        <v>221</v>
      </c>
      <c r="C106" s="446"/>
      <c r="D106" s="600"/>
      <c r="E106" s="600"/>
      <c r="F106" s="446"/>
      <c r="G106" s="446"/>
      <c r="H106" s="448"/>
      <c r="I106" s="448"/>
      <c r="J106" s="487"/>
    </row>
    <row r="107" spans="1:10" s="365" customFormat="1" ht="12.75" customHeight="1">
      <c r="A107" s="359"/>
      <c r="B107" s="599"/>
      <c r="C107" s="446"/>
      <c r="D107" s="600"/>
      <c r="E107" s="600"/>
      <c r="F107" s="446"/>
      <c r="G107" s="446"/>
      <c r="H107" s="448"/>
      <c r="I107" s="448"/>
      <c r="J107" s="487"/>
    </row>
    <row r="108" spans="1:10" s="365" customFormat="1" ht="12.75" customHeight="1">
      <c r="A108" s="359"/>
      <c r="B108" s="599"/>
      <c r="C108" s="446"/>
      <c r="D108" s="600"/>
      <c r="E108" s="602"/>
      <c r="F108" s="446"/>
      <c r="G108" s="446"/>
      <c r="H108" s="448"/>
      <c r="I108" s="448"/>
      <c r="J108" s="487"/>
    </row>
    <row r="109" spans="1:10" s="365" customFormat="1" ht="12.75" customHeight="1">
      <c r="A109" s="359"/>
      <c r="B109" s="599"/>
      <c r="C109" s="446"/>
      <c r="D109" s="600"/>
      <c r="E109" s="600"/>
      <c r="F109" s="446"/>
      <c r="G109" s="446"/>
      <c r="H109" s="448"/>
      <c r="I109" s="448"/>
      <c r="J109" s="487"/>
    </row>
    <row r="110" spans="1:10" s="365" customFormat="1" ht="12.75" customHeight="1">
      <c r="A110" s="359"/>
      <c r="B110" s="599"/>
      <c r="C110" s="446"/>
      <c r="D110" s="600"/>
      <c r="E110" s="600"/>
      <c r="F110" s="446"/>
      <c r="G110" s="446"/>
      <c r="H110" s="448"/>
      <c r="I110" s="448"/>
      <c r="J110" s="487"/>
    </row>
    <row r="111" spans="1:10" s="365" customFormat="1" ht="12.75" customHeight="1">
      <c r="A111" s="359"/>
      <c r="B111" s="599"/>
      <c r="C111" s="446"/>
      <c r="D111" s="600"/>
      <c r="E111" s="600"/>
      <c r="F111" s="446"/>
      <c r="G111" s="446"/>
      <c r="H111" s="448"/>
      <c r="I111" s="448"/>
      <c r="J111" s="487"/>
    </row>
    <row r="112" spans="1:10" s="365" customFormat="1" ht="12.75" customHeight="1">
      <c r="A112" s="359"/>
      <c r="B112" s="599"/>
      <c r="C112" s="446"/>
      <c r="D112" s="600"/>
      <c r="E112" s="600"/>
      <c r="F112" s="446"/>
      <c r="G112" s="446"/>
      <c r="H112" s="448"/>
      <c r="I112" s="448"/>
      <c r="J112" s="487"/>
    </row>
    <row r="113" spans="1:10" s="365" customFormat="1" ht="12.75" customHeight="1">
      <c r="A113" s="359"/>
      <c r="B113" s="599"/>
      <c r="C113" s="446"/>
      <c r="D113" s="600"/>
      <c r="E113" s="600"/>
      <c r="F113" s="446"/>
      <c r="G113" s="446"/>
      <c r="H113" s="448"/>
      <c r="I113" s="448"/>
      <c r="J113" s="487"/>
    </row>
    <row r="114" spans="1:10" s="365" customFormat="1" ht="12.75" customHeight="1">
      <c r="A114" s="359"/>
      <c r="B114" s="496"/>
      <c r="C114" s="496"/>
      <c r="D114" s="496"/>
      <c r="E114" s="496"/>
      <c r="F114" s="496"/>
      <c r="G114" s="496"/>
      <c r="H114" s="496"/>
      <c r="I114" s="496"/>
      <c r="J114" s="487"/>
    </row>
    <row r="115" spans="1:10" s="365" customFormat="1" ht="12.75" customHeight="1">
      <c r="A115" s="359"/>
      <c r="B115" s="585"/>
      <c r="C115" s="585"/>
      <c r="D115" s="585"/>
      <c r="E115" s="585"/>
      <c r="F115" s="585"/>
      <c r="G115" s="585"/>
      <c r="H115" s="585"/>
      <c r="I115" s="304"/>
      <c r="J115" s="487"/>
    </row>
    <row r="116" spans="1:10" s="365" customFormat="1" ht="12.75" customHeight="1">
      <c r="A116" s="359"/>
      <c r="B116" s="304"/>
      <c r="C116" s="304"/>
      <c r="D116" s="304"/>
      <c r="E116" s="304"/>
      <c r="F116" s="304"/>
      <c r="G116" s="304"/>
      <c r="H116" s="304"/>
      <c r="I116" s="304"/>
      <c r="J116" s="487"/>
    </row>
    <row r="117" spans="1:9" s="365" customFormat="1" ht="12.75" customHeight="1">
      <c r="A117" s="304"/>
      <c r="B117" s="304"/>
      <c r="C117" s="304"/>
      <c r="D117" s="304"/>
      <c r="E117" s="304"/>
      <c r="F117" s="304"/>
      <c r="G117" s="304"/>
      <c r="H117" s="304"/>
      <c r="I117" s="304"/>
    </row>
    <row r="118" spans="1:9" s="365" customFormat="1" ht="12.75" customHeight="1">
      <c r="A118" s="304"/>
      <c r="B118" s="304"/>
      <c r="C118" s="304"/>
      <c r="D118" s="304"/>
      <c r="E118" s="304"/>
      <c r="F118" s="304"/>
      <c r="G118" s="304"/>
      <c r="H118" s="304"/>
      <c r="I118" s="304"/>
    </row>
    <row r="119" spans="1:9" ht="12.75" customHeight="1">
      <c r="A119" s="304"/>
      <c r="B119" s="304"/>
      <c r="C119" s="304"/>
      <c r="D119" s="304"/>
      <c r="E119" s="304"/>
      <c r="F119" s="304"/>
      <c r="G119" s="304"/>
      <c r="H119" s="304"/>
      <c r="I119" s="304"/>
    </row>
    <row r="120" spans="1:9" ht="12.75" customHeight="1">
      <c r="A120" s="304"/>
      <c r="B120" s="304"/>
      <c r="C120" s="304"/>
      <c r="D120" s="304"/>
      <c r="E120" s="304"/>
      <c r="F120" s="304"/>
      <c r="G120" s="304"/>
      <c r="H120" s="304"/>
      <c r="I120" s="304"/>
    </row>
    <row r="121" spans="1:9" ht="12.75" customHeight="1">
      <c r="A121" s="304"/>
      <c r="B121" s="304"/>
      <c r="C121" s="304"/>
      <c r="D121" s="304"/>
      <c r="E121" s="304"/>
      <c r="F121" s="304"/>
      <c r="G121" s="304"/>
      <c r="H121" s="304"/>
      <c r="I121" s="304"/>
    </row>
    <row r="122" spans="1:9" ht="12.75" customHeight="1">
      <c r="A122" s="304"/>
      <c r="B122" s="304"/>
      <c r="C122" s="304"/>
      <c r="D122" s="304"/>
      <c r="E122" s="304"/>
      <c r="F122" s="304"/>
      <c r="G122" s="304"/>
      <c r="H122" s="304"/>
      <c r="I122" s="304"/>
    </row>
    <row r="123" spans="1:9" ht="12.75" customHeight="1">
      <c r="A123" s="304"/>
      <c r="B123" s="304"/>
      <c r="C123" s="304"/>
      <c r="D123" s="304"/>
      <c r="E123" s="304"/>
      <c r="F123" s="304"/>
      <c r="G123" s="304"/>
      <c r="H123" s="304"/>
      <c r="I123" s="304"/>
    </row>
    <row r="124" spans="1:9" ht="12.75" customHeight="1">
      <c r="A124" s="304"/>
      <c r="B124" s="304"/>
      <c r="C124" s="304"/>
      <c r="D124" s="304"/>
      <c r="E124" s="304"/>
      <c r="F124" s="304"/>
      <c r="G124" s="304"/>
      <c r="H124" s="304"/>
      <c r="I124" s="304"/>
    </row>
    <row r="125" spans="1:9" ht="12.75" customHeight="1">
      <c r="A125" s="304"/>
      <c r="B125" s="304"/>
      <c r="C125" s="304"/>
      <c r="D125" s="304"/>
      <c r="E125" s="304"/>
      <c r="F125" s="304"/>
      <c r="G125" s="304"/>
      <c r="H125" s="304"/>
      <c r="I125" s="304"/>
    </row>
    <row r="126" spans="1:9" ht="12.75" customHeight="1">
      <c r="A126" s="304"/>
      <c r="B126" s="304"/>
      <c r="C126" s="304"/>
      <c r="D126" s="304"/>
      <c r="E126" s="304"/>
      <c r="F126" s="304"/>
      <c r="G126" s="304"/>
      <c r="H126" s="304"/>
      <c r="I126" s="304"/>
    </row>
    <row r="127" spans="1:9" ht="12.75" customHeight="1">
      <c r="A127" s="304"/>
      <c r="B127" s="304"/>
      <c r="C127" s="304"/>
      <c r="D127" s="304"/>
      <c r="E127" s="304"/>
      <c r="F127" s="304"/>
      <c r="G127" s="304"/>
      <c r="H127" s="304"/>
      <c r="I127" s="304"/>
    </row>
    <row r="128" spans="1:9" ht="12.75" customHeight="1">
      <c r="A128" s="304"/>
      <c r="B128" s="304"/>
      <c r="C128" s="304"/>
      <c r="D128" s="304"/>
      <c r="E128" s="304"/>
      <c r="F128" s="304"/>
      <c r="G128" s="304"/>
      <c r="H128" s="304"/>
      <c r="I128" s="304"/>
    </row>
    <row r="129" spans="1:9" ht="12.75" customHeight="1">
      <c r="A129" s="304"/>
      <c r="B129" s="304"/>
      <c r="C129" s="304"/>
      <c r="D129" s="304"/>
      <c r="E129" s="304"/>
      <c r="F129" s="304"/>
      <c r="G129" s="304"/>
      <c r="H129" s="304"/>
      <c r="I129" s="304"/>
    </row>
    <row r="130" spans="1:9" ht="12.75" customHeight="1">
      <c r="A130" s="304"/>
      <c r="B130" s="304"/>
      <c r="C130" s="304"/>
      <c r="D130" s="304"/>
      <c r="E130" s="304"/>
      <c r="F130" s="304"/>
      <c r="G130" s="304"/>
      <c r="H130" s="304"/>
      <c r="I130" s="304"/>
    </row>
    <row r="131" spans="1:9" ht="12.75" customHeight="1">
      <c r="A131" s="304"/>
      <c r="B131" s="304"/>
      <c r="C131" s="304"/>
      <c r="D131" s="304"/>
      <c r="E131" s="304"/>
      <c r="F131" s="304"/>
      <c r="G131" s="304"/>
      <c r="H131" s="304"/>
      <c r="I131" s="304"/>
    </row>
    <row r="132" spans="1:9" ht="12.75" customHeight="1">
      <c r="A132" s="304"/>
      <c r="B132" s="304"/>
      <c r="C132" s="304"/>
      <c r="D132" s="304"/>
      <c r="E132" s="304"/>
      <c r="F132" s="304"/>
      <c r="G132" s="304"/>
      <c r="H132" s="304"/>
      <c r="I132" s="304"/>
    </row>
    <row r="133" spans="1:9" ht="12.75" customHeight="1">
      <c r="A133" s="304"/>
      <c r="B133" s="304"/>
      <c r="C133" s="304"/>
      <c r="D133" s="304"/>
      <c r="E133" s="304"/>
      <c r="F133" s="304"/>
      <c r="G133" s="304"/>
      <c r="H133" s="304"/>
      <c r="I133" s="304"/>
    </row>
    <row r="134" spans="1:9" ht="12.75" customHeight="1">
      <c r="A134" s="304"/>
      <c r="B134" s="304"/>
      <c r="C134" s="304"/>
      <c r="D134" s="304"/>
      <c r="E134" s="304"/>
      <c r="F134" s="304"/>
      <c r="G134" s="304"/>
      <c r="H134" s="304"/>
      <c r="I134" s="304"/>
    </row>
    <row r="135" spans="1:9" ht="12.75" customHeight="1">
      <c r="A135" s="304"/>
      <c r="B135" s="304"/>
      <c r="C135" s="304"/>
      <c r="D135" s="304"/>
      <c r="E135" s="304"/>
      <c r="F135" s="304"/>
      <c r="G135" s="304"/>
      <c r="H135" s="304"/>
      <c r="I135" s="304"/>
    </row>
    <row r="136" spans="1:9" ht="12.75" customHeight="1">
      <c r="A136" s="304"/>
      <c r="B136" s="304"/>
      <c r="C136" s="304"/>
      <c r="D136" s="304"/>
      <c r="E136" s="304"/>
      <c r="F136" s="304"/>
      <c r="G136" s="304"/>
      <c r="H136" s="304"/>
      <c r="I136" s="304"/>
    </row>
    <row r="137" spans="1:9" ht="12.75" customHeight="1">
      <c r="A137" s="304"/>
      <c r="B137" s="304"/>
      <c r="C137" s="304"/>
      <c r="D137" s="304"/>
      <c r="E137" s="603" t="s">
        <v>249</v>
      </c>
      <c r="F137" s="304"/>
      <c r="G137" s="304"/>
      <c r="H137" s="304"/>
      <c r="I137" s="304"/>
    </row>
    <row r="138" spans="1:9" ht="12.75" customHeight="1">
      <c r="A138" s="304"/>
      <c r="B138" s="304"/>
      <c r="C138" s="304"/>
      <c r="D138" s="304"/>
      <c r="E138" s="304"/>
      <c r="F138" s="304"/>
      <c r="G138" s="304"/>
      <c r="H138" s="304"/>
      <c r="I138" s="304"/>
    </row>
    <row r="139" spans="1:9" ht="12.75" customHeight="1">
      <c r="A139" s="304"/>
      <c r="B139" s="304"/>
      <c r="C139" s="304"/>
      <c r="D139" s="304"/>
      <c r="E139" s="304"/>
      <c r="F139" s="304"/>
      <c r="G139" s="304"/>
      <c r="H139" s="304"/>
      <c r="I139" s="304"/>
    </row>
    <row r="140" spans="1:9" ht="12.75" customHeight="1">
      <c r="A140" s="304"/>
      <c r="B140" s="304"/>
      <c r="C140" s="304"/>
      <c r="D140" s="304"/>
      <c r="E140" s="304"/>
      <c r="F140" s="304"/>
      <c r="G140" s="304"/>
      <c r="H140" s="304"/>
      <c r="I140" s="304"/>
    </row>
    <row r="141" spans="1:9" ht="12.75" customHeight="1">
      <c r="A141" s="304"/>
      <c r="B141" s="304"/>
      <c r="C141" s="304"/>
      <c r="D141" s="304"/>
      <c r="E141" s="304"/>
      <c r="F141" s="304"/>
      <c r="G141" s="304"/>
      <c r="H141" s="304"/>
      <c r="I141" s="304"/>
    </row>
    <row r="142" spans="1:9" ht="12.75" customHeight="1">
      <c r="A142" s="304"/>
      <c r="B142" s="304"/>
      <c r="C142" s="304"/>
      <c r="D142" s="304"/>
      <c r="E142" s="304"/>
      <c r="F142" s="304"/>
      <c r="G142" s="304"/>
      <c r="H142" s="304"/>
      <c r="I142" s="304"/>
    </row>
    <row r="143" spans="1:9" ht="12.75" customHeight="1">
      <c r="A143" s="304"/>
      <c r="B143" s="304"/>
      <c r="C143" s="304"/>
      <c r="D143" s="304"/>
      <c r="E143" s="304"/>
      <c r="F143" s="304"/>
      <c r="G143" s="304"/>
      <c r="H143" s="304"/>
      <c r="I143" s="304"/>
    </row>
    <row r="144" spans="1:9" ht="12.75" customHeight="1">
      <c r="A144" s="304"/>
      <c r="B144" s="304"/>
      <c r="C144" s="304"/>
      <c r="D144" s="304"/>
      <c r="E144" s="304"/>
      <c r="F144" s="304"/>
      <c r="G144" s="304"/>
      <c r="H144" s="304"/>
      <c r="I144" s="304"/>
    </row>
    <row r="145" spans="1:9" ht="13.5" customHeight="1">
      <c r="A145" s="304"/>
      <c r="B145" s="304"/>
      <c r="C145" s="304"/>
      <c r="D145" s="304"/>
      <c r="E145" s="304"/>
      <c r="F145" s="304"/>
      <c r="G145" s="304"/>
      <c r="H145" s="304"/>
      <c r="I145" s="304"/>
    </row>
    <row r="146" spans="1:9" ht="13.5" customHeight="1">
      <c r="A146" s="304"/>
      <c r="B146" s="304"/>
      <c r="C146" s="304"/>
      <c r="D146" s="304"/>
      <c r="E146" s="304"/>
      <c r="F146" s="304"/>
      <c r="G146" s="304"/>
      <c r="H146" s="304"/>
      <c r="I146" s="304"/>
    </row>
    <row r="147" spans="1:9" ht="13.5" customHeight="1">
      <c r="A147" s="304"/>
      <c r="B147" s="304"/>
      <c r="C147" s="304"/>
      <c r="D147" s="304"/>
      <c r="E147" s="304"/>
      <c r="F147" s="304"/>
      <c r="G147" s="304"/>
      <c r="H147" s="304"/>
      <c r="I147" s="304"/>
    </row>
    <row r="148" spans="1:9" ht="13.5" customHeight="1">
      <c r="A148" s="304"/>
      <c r="B148" s="304"/>
      <c r="C148" s="304"/>
      <c r="D148" s="304"/>
      <c r="E148" s="304"/>
      <c r="F148" s="304"/>
      <c r="G148" s="304"/>
      <c r="H148" s="304"/>
      <c r="I148" s="304"/>
    </row>
    <row r="149" spans="1:9" ht="13.5" customHeight="1">
      <c r="A149" s="304"/>
      <c r="B149" s="304"/>
      <c r="C149" s="304"/>
      <c r="D149" s="304"/>
      <c r="E149" s="304"/>
      <c r="F149" s="304"/>
      <c r="G149" s="304"/>
      <c r="H149" s="304"/>
      <c r="I149" s="304"/>
    </row>
    <row r="150" spans="1:9" ht="13.5" customHeight="1">
      <c r="A150" s="304"/>
      <c r="B150" s="304"/>
      <c r="C150" s="304"/>
      <c r="D150" s="304"/>
      <c r="E150" s="304"/>
      <c r="F150" s="304"/>
      <c r="G150" s="304"/>
      <c r="H150" s="304"/>
      <c r="I150" s="304"/>
    </row>
    <row r="151" spans="1:9" ht="13.5" customHeight="1">
      <c r="A151" s="304"/>
      <c r="B151" s="304"/>
      <c r="C151" s="304"/>
      <c r="D151" s="304"/>
      <c r="E151" s="304"/>
      <c r="F151" s="304"/>
      <c r="G151" s="304"/>
      <c r="H151" s="304"/>
      <c r="I151" s="304"/>
    </row>
    <row r="152" spans="1:9" ht="13.5" customHeight="1">
      <c r="A152" s="304"/>
      <c r="B152" s="304"/>
      <c r="C152" s="304"/>
      <c r="D152" s="304"/>
      <c r="E152" s="304"/>
      <c r="F152" s="304"/>
      <c r="G152" s="304"/>
      <c r="H152" s="304"/>
      <c r="I152" s="304"/>
    </row>
    <row r="153" spans="1:9" ht="13.5" customHeight="1">
      <c r="A153" s="304"/>
      <c r="B153" s="304"/>
      <c r="C153" s="304"/>
      <c r="D153" s="304"/>
      <c r="E153" s="304"/>
      <c r="F153" s="304"/>
      <c r="G153" s="304"/>
      <c r="H153" s="304"/>
      <c r="I153" s="304"/>
    </row>
    <row r="154" spans="1:9" ht="12.75">
      <c r="A154" s="304"/>
      <c r="B154" s="304"/>
      <c r="C154" s="304"/>
      <c r="D154" s="304"/>
      <c r="E154" s="304"/>
      <c r="F154" s="304"/>
      <c r="G154" s="304"/>
      <c r="H154" s="304"/>
      <c r="I154" s="304"/>
    </row>
    <row r="155" spans="1:9" ht="12.75">
      <c r="A155" s="304"/>
      <c r="B155" s="304"/>
      <c r="C155" s="304"/>
      <c r="D155" s="304"/>
      <c r="E155" s="304"/>
      <c r="F155" s="304"/>
      <c r="G155" s="304"/>
      <c r="H155" s="304"/>
      <c r="I155" s="304"/>
    </row>
    <row r="156" spans="1:9" ht="12.75">
      <c r="A156" s="304"/>
      <c r="B156" s="304"/>
      <c r="C156" s="304"/>
      <c r="D156" s="304"/>
      <c r="E156" s="304"/>
      <c r="F156" s="304"/>
      <c r="G156" s="304"/>
      <c r="H156" s="304"/>
      <c r="I156" s="304"/>
    </row>
    <row r="157" spans="1:9" ht="12.75">
      <c r="A157" s="304"/>
      <c r="B157" s="304"/>
      <c r="C157" s="304"/>
      <c r="D157" s="304"/>
      <c r="E157" s="304"/>
      <c r="F157" s="304"/>
      <c r="G157" s="304"/>
      <c r="H157" s="304"/>
      <c r="I157" s="304"/>
    </row>
    <row r="158" spans="1:9" ht="12.75">
      <c r="A158" s="304"/>
      <c r="B158" s="304"/>
      <c r="C158" s="304"/>
      <c r="D158" s="304"/>
      <c r="E158" s="304"/>
      <c r="F158" s="304"/>
      <c r="G158" s="304"/>
      <c r="H158" s="304"/>
      <c r="I158" s="304"/>
    </row>
    <row r="159" spans="1:9" ht="12.75">
      <c r="A159" s="304"/>
      <c r="B159" s="304"/>
      <c r="C159" s="304"/>
      <c r="D159" s="304"/>
      <c r="E159" s="304"/>
      <c r="F159" s="304"/>
      <c r="G159" s="304"/>
      <c r="H159" s="304"/>
      <c r="I159" s="304"/>
    </row>
    <row r="160" spans="1:9" ht="12.75">
      <c r="A160" s="304"/>
      <c r="B160" s="304"/>
      <c r="C160" s="304"/>
      <c r="D160" s="304"/>
      <c r="E160" s="304"/>
      <c r="F160" s="304"/>
      <c r="G160" s="304"/>
      <c r="H160" s="304"/>
      <c r="I160" s="304"/>
    </row>
    <row r="161" spans="1:9" ht="12.75">
      <c r="A161" s="304"/>
      <c r="B161" s="304"/>
      <c r="C161" s="304"/>
      <c r="D161" s="304"/>
      <c r="E161" s="304"/>
      <c r="F161" s="304"/>
      <c r="G161" s="304"/>
      <c r="H161" s="304"/>
      <c r="I161" s="304"/>
    </row>
    <row r="162" spans="1:9" ht="12.75">
      <c r="A162" s="304"/>
      <c r="B162" s="304"/>
      <c r="C162" s="304"/>
      <c r="D162" s="304"/>
      <c r="E162" s="304"/>
      <c r="F162" s="304"/>
      <c r="G162" s="304"/>
      <c r="H162" s="304"/>
      <c r="I162" s="304"/>
    </row>
    <row r="163" spans="1:9" ht="12.75">
      <c r="A163" s="304"/>
      <c r="B163" s="304"/>
      <c r="C163" s="304"/>
      <c r="D163" s="304"/>
      <c r="E163" s="304"/>
      <c r="F163" s="304"/>
      <c r="G163" s="304"/>
      <c r="H163" s="304"/>
      <c r="I163" s="304"/>
    </row>
    <row r="164" spans="1:9" ht="12.75">
      <c r="A164" s="304"/>
      <c r="B164" s="304"/>
      <c r="C164" s="304"/>
      <c r="D164" s="304"/>
      <c r="E164" s="304"/>
      <c r="F164" s="304"/>
      <c r="G164" s="304"/>
      <c r="H164" s="304"/>
      <c r="I164" s="304"/>
    </row>
    <row r="165" spans="1:9" ht="12.75">
      <c r="A165" s="304"/>
      <c r="B165" s="304"/>
      <c r="C165" s="304"/>
      <c r="D165" s="304"/>
      <c r="E165" s="304"/>
      <c r="F165" s="304"/>
      <c r="G165" s="304"/>
      <c r="H165" s="304"/>
      <c r="I165" s="304"/>
    </row>
    <row r="166" spans="1:9" ht="12.75">
      <c r="A166" s="304"/>
      <c r="B166" s="304"/>
      <c r="C166" s="304"/>
      <c r="D166" s="304"/>
      <c r="E166" s="304"/>
      <c r="F166" s="304"/>
      <c r="G166" s="304"/>
      <c r="H166" s="304"/>
      <c r="I166" s="304"/>
    </row>
    <row r="167" spans="1:9" ht="12.75">
      <c r="A167" s="304"/>
      <c r="B167" s="304"/>
      <c r="C167" s="304"/>
      <c r="D167" s="304"/>
      <c r="E167" s="304"/>
      <c r="F167" s="304"/>
      <c r="G167" s="304"/>
      <c r="H167" s="304"/>
      <c r="I167" s="304"/>
    </row>
    <row r="168" spans="1:9" ht="12.75">
      <c r="A168" s="304"/>
      <c r="B168" s="304"/>
      <c r="C168" s="304"/>
      <c r="D168" s="304"/>
      <c r="E168" s="304"/>
      <c r="F168" s="304"/>
      <c r="G168" s="304"/>
      <c r="H168" s="304"/>
      <c r="I168" s="304"/>
    </row>
    <row r="169" spans="1:9" ht="12.75">
      <c r="A169" s="304"/>
      <c r="B169" s="304"/>
      <c r="C169" s="304"/>
      <c r="D169" s="304"/>
      <c r="E169" s="304"/>
      <c r="F169" s="304"/>
      <c r="G169" s="304"/>
      <c r="H169" s="304"/>
      <c r="I169" s="304"/>
    </row>
    <row r="170" spans="1:9" ht="12.75">
      <c r="A170" s="304"/>
      <c r="B170" s="304"/>
      <c r="C170" s="304"/>
      <c r="D170" s="304"/>
      <c r="E170" s="304"/>
      <c r="F170" s="304"/>
      <c r="G170" s="304"/>
      <c r="H170" s="304"/>
      <c r="I170" s="304"/>
    </row>
    <row r="171" spans="1:9" ht="12.75">
      <c r="A171" s="304"/>
      <c r="B171" s="304"/>
      <c r="C171" s="304"/>
      <c r="D171" s="304"/>
      <c r="E171" s="304"/>
      <c r="F171" s="304"/>
      <c r="G171" s="304"/>
      <c r="H171" s="304"/>
      <c r="I171" s="304"/>
    </row>
    <row r="172" spans="1:9" ht="12.75">
      <c r="A172" s="304"/>
      <c r="B172" s="304"/>
      <c r="C172" s="304"/>
      <c r="D172" s="304"/>
      <c r="E172" s="304"/>
      <c r="F172" s="304"/>
      <c r="G172" s="304"/>
      <c r="H172" s="304"/>
      <c r="I172" s="304"/>
    </row>
    <row r="173" spans="1:9" ht="12.75">
      <c r="A173" s="304"/>
      <c r="B173" s="304"/>
      <c r="C173" s="304"/>
      <c r="D173" s="304"/>
      <c r="E173" s="304"/>
      <c r="F173" s="304"/>
      <c r="G173" s="304"/>
      <c r="H173" s="304"/>
      <c r="I173" s="304"/>
    </row>
    <row r="174" spans="1:9" ht="12.75">
      <c r="A174" s="304"/>
      <c r="B174" s="304"/>
      <c r="C174" s="304"/>
      <c r="D174" s="304"/>
      <c r="E174" s="304"/>
      <c r="F174" s="304"/>
      <c r="G174" s="304"/>
      <c r="H174" s="304"/>
      <c r="I174" s="304"/>
    </row>
    <row r="175" spans="1:9" ht="12.75">
      <c r="A175" s="304"/>
      <c r="B175" s="304"/>
      <c r="C175" s="304"/>
      <c r="D175" s="304"/>
      <c r="E175" s="304"/>
      <c r="F175" s="304"/>
      <c r="G175" s="304"/>
      <c r="H175" s="304"/>
      <c r="I175" s="304"/>
    </row>
    <row r="176" spans="1:9" ht="12.75">
      <c r="A176" s="304"/>
      <c r="B176" s="304"/>
      <c r="C176" s="304"/>
      <c r="D176" s="304"/>
      <c r="E176" s="304"/>
      <c r="F176" s="304"/>
      <c r="G176" s="304"/>
      <c r="H176" s="304"/>
      <c r="I176" s="304"/>
    </row>
    <row r="177" spans="1:9" ht="12.75">
      <c r="A177" s="304"/>
      <c r="B177" s="304"/>
      <c r="C177" s="304"/>
      <c r="D177" s="304"/>
      <c r="E177" s="304"/>
      <c r="F177" s="304"/>
      <c r="G177" s="304"/>
      <c r="H177" s="304"/>
      <c r="I177" s="304"/>
    </row>
    <row r="178" spans="1:9" ht="12.75">
      <c r="A178" s="304"/>
      <c r="B178" s="304"/>
      <c r="C178" s="304"/>
      <c r="D178" s="304"/>
      <c r="E178" s="304"/>
      <c r="F178" s="304"/>
      <c r="G178" s="304"/>
      <c r="H178" s="304"/>
      <c r="I178" s="304"/>
    </row>
    <row r="179" spans="1:9" ht="12.75">
      <c r="A179" s="304"/>
      <c r="B179" s="304"/>
      <c r="C179" s="304"/>
      <c r="D179" s="304"/>
      <c r="E179" s="304"/>
      <c r="F179" s="304"/>
      <c r="G179" s="304"/>
      <c r="H179" s="304"/>
      <c r="I179" s="304"/>
    </row>
    <row r="180" spans="1:9" ht="12.75">
      <c r="A180" s="304"/>
      <c r="B180" s="304"/>
      <c r="C180" s="304"/>
      <c r="D180" s="304"/>
      <c r="E180" s="304"/>
      <c r="F180" s="304"/>
      <c r="G180" s="304"/>
      <c r="H180" s="304"/>
      <c r="I180" s="304"/>
    </row>
    <row r="181" spans="1:9" ht="12.75">
      <c r="A181" s="304"/>
      <c r="B181" s="304"/>
      <c r="C181" s="304"/>
      <c r="D181" s="304"/>
      <c r="E181" s="304"/>
      <c r="F181" s="304"/>
      <c r="G181" s="304"/>
      <c r="H181" s="304"/>
      <c r="I181" s="304"/>
    </row>
    <row r="182" spans="1:9" ht="12.75">
      <c r="A182" s="304"/>
      <c r="B182" s="304"/>
      <c r="C182" s="304"/>
      <c r="D182" s="304"/>
      <c r="E182" s="304"/>
      <c r="F182" s="304"/>
      <c r="G182" s="304"/>
      <c r="H182" s="304"/>
      <c r="I182" s="304"/>
    </row>
    <row r="183" spans="1:9" ht="12.75">
      <c r="A183" s="304"/>
      <c r="B183" s="304"/>
      <c r="C183" s="304"/>
      <c r="D183" s="304"/>
      <c r="E183" s="304"/>
      <c r="F183" s="304"/>
      <c r="G183" s="304"/>
      <c r="H183" s="304"/>
      <c r="I183" s="304"/>
    </row>
    <row r="184" spans="1:9" ht="12.75">
      <c r="A184" s="304"/>
      <c r="B184" s="304"/>
      <c r="C184" s="304"/>
      <c r="D184" s="304"/>
      <c r="E184" s="304"/>
      <c r="F184" s="304"/>
      <c r="G184" s="304"/>
      <c r="H184" s="304"/>
      <c r="I184" s="304"/>
    </row>
    <row r="185" spans="1:9" ht="12.75">
      <c r="A185" s="304"/>
      <c r="B185" s="304"/>
      <c r="C185" s="304"/>
      <c r="D185" s="304"/>
      <c r="E185" s="304"/>
      <c r="F185" s="304"/>
      <c r="G185" s="304"/>
      <c r="H185" s="304"/>
      <c r="I185" s="304"/>
    </row>
    <row r="186" spans="1:9" ht="12.75">
      <c r="A186" s="304"/>
      <c r="B186" s="304"/>
      <c r="C186" s="304"/>
      <c r="D186" s="304"/>
      <c r="E186" s="304"/>
      <c r="F186" s="304"/>
      <c r="G186" s="304"/>
      <c r="H186" s="304"/>
      <c r="I186" s="304"/>
    </row>
    <row r="187" spans="1:9" ht="12.75">
      <c r="A187" s="304"/>
      <c r="B187" s="304"/>
      <c r="C187" s="304"/>
      <c r="D187" s="304"/>
      <c r="E187" s="304"/>
      <c r="F187" s="304"/>
      <c r="G187" s="304"/>
      <c r="H187" s="304"/>
      <c r="I187" s="304"/>
    </row>
    <row r="188" spans="1:9" ht="12.75">
      <c r="A188" s="304"/>
      <c r="B188" s="304"/>
      <c r="C188" s="304"/>
      <c r="D188" s="304"/>
      <c r="E188" s="304"/>
      <c r="F188" s="304"/>
      <c r="G188" s="304"/>
      <c r="H188" s="304"/>
      <c r="I188" s="304"/>
    </row>
    <row r="189" spans="1:9" ht="12.75">
      <c r="A189" s="304"/>
      <c r="B189" s="304"/>
      <c r="C189" s="304"/>
      <c r="D189" s="304"/>
      <c r="E189" s="304"/>
      <c r="F189" s="304"/>
      <c r="G189" s="304"/>
      <c r="H189" s="304"/>
      <c r="I189" s="304"/>
    </row>
    <row r="190" spans="1:9" ht="12.75">
      <c r="A190" s="304"/>
      <c r="B190" s="304"/>
      <c r="C190" s="304"/>
      <c r="D190" s="304"/>
      <c r="E190" s="304"/>
      <c r="F190" s="304"/>
      <c r="G190" s="304"/>
      <c r="H190" s="304"/>
      <c r="I190" s="304"/>
    </row>
    <row r="191" spans="1:9" ht="12.75">
      <c r="A191" s="304"/>
      <c r="B191" s="304"/>
      <c r="C191" s="304"/>
      <c r="D191" s="304"/>
      <c r="E191" s="304"/>
      <c r="F191" s="304"/>
      <c r="G191" s="304"/>
      <c r="H191" s="304"/>
      <c r="I191" s="304"/>
    </row>
    <row r="192" spans="1:9" ht="12.75">
      <c r="A192" s="304"/>
      <c r="B192" s="304"/>
      <c r="C192" s="304"/>
      <c r="D192" s="304"/>
      <c r="E192" s="304"/>
      <c r="F192" s="304"/>
      <c r="G192" s="304"/>
      <c r="H192" s="304"/>
      <c r="I192" s="304"/>
    </row>
    <row r="193" spans="1:9" ht="12.75">
      <c r="A193" s="304"/>
      <c r="B193" s="304"/>
      <c r="C193" s="304"/>
      <c r="D193" s="304"/>
      <c r="E193" s="304"/>
      <c r="F193" s="304"/>
      <c r="G193" s="304"/>
      <c r="H193" s="304"/>
      <c r="I193" s="304"/>
    </row>
    <row r="194" spans="1:9" ht="12.75">
      <c r="A194" s="304"/>
      <c r="B194" s="304"/>
      <c r="C194" s="304"/>
      <c r="D194" s="304"/>
      <c r="E194" s="304"/>
      <c r="F194" s="304"/>
      <c r="G194" s="304"/>
      <c r="H194" s="304"/>
      <c r="I194" s="304"/>
    </row>
    <row r="195" spans="1:9" ht="12.75">
      <c r="A195" s="304"/>
      <c r="B195" s="304"/>
      <c r="C195" s="304"/>
      <c r="D195" s="304"/>
      <c r="E195" s="304"/>
      <c r="F195" s="304"/>
      <c r="G195" s="304"/>
      <c r="H195" s="304"/>
      <c r="I195" s="304"/>
    </row>
    <row r="196" spans="1:9" ht="12.75">
      <c r="A196" s="304"/>
      <c r="B196" s="304"/>
      <c r="C196" s="304"/>
      <c r="D196" s="304"/>
      <c r="E196" s="304"/>
      <c r="F196" s="304"/>
      <c r="G196" s="304"/>
      <c r="H196" s="304"/>
      <c r="I196" s="304"/>
    </row>
    <row r="197" spans="1:9" ht="12.75">
      <c r="A197" s="304"/>
      <c r="B197" s="304"/>
      <c r="C197" s="304"/>
      <c r="D197" s="304"/>
      <c r="E197" s="304"/>
      <c r="F197" s="304"/>
      <c r="G197" s="304"/>
      <c r="H197" s="304"/>
      <c r="I197" s="304"/>
    </row>
    <row r="198" spans="1:9" ht="12.75">
      <c r="A198" s="304"/>
      <c r="B198" s="304"/>
      <c r="C198" s="304"/>
      <c r="D198" s="304"/>
      <c r="E198" s="304"/>
      <c r="F198" s="304"/>
      <c r="G198" s="304"/>
      <c r="H198" s="304"/>
      <c r="I198" s="304"/>
    </row>
    <row r="199" spans="1:9" ht="12.75">
      <c r="A199" s="304"/>
      <c r="B199" s="304"/>
      <c r="C199" s="304"/>
      <c r="D199" s="304"/>
      <c r="E199" s="304"/>
      <c r="F199" s="304"/>
      <c r="G199" s="304"/>
      <c r="H199" s="304"/>
      <c r="I199" s="304"/>
    </row>
    <row r="200" spans="1:9" ht="12.75">
      <c r="A200" s="304"/>
      <c r="B200" s="304"/>
      <c r="C200" s="304"/>
      <c r="D200" s="304"/>
      <c r="E200" s="304"/>
      <c r="F200" s="304"/>
      <c r="G200" s="304"/>
      <c r="H200" s="304"/>
      <c r="I200" s="304"/>
    </row>
    <row r="201" spans="1:9" ht="12.75">
      <c r="A201" s="304"/>
      <c r="B201" s="304"/>
      <c r="C201" s="304"/>
      <c r="D201" s="304"/>
      <c r="E201" s="304"/>
      <c r="F201" s="304"/>
      <c r="G201" s="304"/>
      <c r="H201" s="304"/>
      <c r="I201" s="304"/>
    </row>
    <row r="202" spans="1:9" ht="12.75">
      <c r="A202" s="304"/>
      <c r="B202" s="304"/>
      <c r="C202" s="304"/>
      <c r="D202" s="304"/>
      <c r="E202" s="304"/>
      <c r="F202" s="304"/>
      <c r="G202" s="304"/>
      <c r="H202" s="304"/>
      <c r="I202" s="304"/>
    </row>
    <row r="203" ht="12.75">
      <c r="A203" s="304"/>
    </row>
    <row r="204" ht="12.75">
      <c r="A204" s="304"/>
    </row>
    <row r="205" ht="12.75">
      <c r="A205" s="304"/>
    </row>
    <row r="206" ht="12.75">
      <c r="A206" s="304"/>
    </row>
    <row r="207" ht="12.75">
      <c r="A207" s="304"/>
    </row>
    <row r="208" ht="12.75">
      <c r="A208" s="304"/>
    </row>
    <row r="209" ht="12.75">
      <c r="A209" s="304"/>
    </row>
    <row r="210" ht="12.75">
      <c r="A210" s="304"/>
    </row>
    <row r="211" ht="12.75">
      <c r="A211" s="304"/>
    </row>
    <row r="212" ht="12.75">
      <c r="A212" s="304"/>
    </row>
    <row r="213" ht="12.75">
      <c r="A213" s="304"/>
    </row>
    <row r="214" ht="12.75">
      <c r="A214" s="304"/>
    </row>
    <row r="215" ht="12.75">
      <c r="A215" s="304"/>
    </row>
    <row r="216" ht="12.75">
      <c r="A216" s="304"/>
    </row>
    <row r="217" ht="12.75">
      <c r="A217" s="304"/>
    </row>
    <row r="218" ht="12.75">
      <c r="A218" s="304"/>
    </row>
    <row r="219" ht="12.75">
      <c r="A219" s="304"/>
    </row>
    <row r="220" ht="12.75">
      <c r="A220" s="304"/>
    </row>
    <row r="221" ht="12.75">
      <c r="A221" s="304"/>
    </row>
    <row r="222" ht="12.75">
      <c r="A222" s="304"/>
    </row>
    <row r="223" ht="12.75">
      <c r="A223" s="304"/>
    </row>
    <row r="224" ht="12.75">
      <c r="A224" s="304"/>
    </row>
    <row r="225" ht="12.75">
      <c r="A225" s="304"/>
    </row>
    <row r="226" ht="12.75">
      <c r="A226" s="304"/>
    </row>
    <row r="227" ht="12.75">
      <c r="A227" s="304"/>
    </row>
    <row r="228" ht="12.75">
      <c r="A228" s="304"/>
    </row>
    <row r="229" ht="12.75">
      <c r="A229" s="304"/>
    </row>
    <row r="230" ht="12.75">
      <c r="A230" s="304"/>
    </row>
  </sheetData>
  <mergeCells count="28">
    <mergeCell ref="D36:E36"/>
    <mergeCell ref="H36:I36"/>
    <mergeCell ref="H14:I14"/>
    <mergeCell ref="D7:E7"/>
    <mergeCell ref="G7:I7"/>
    <mergeCell ref="H13:I13"/>
    <mergeCell ref="H10:I12"/>
    <mergeCell ref="F35:G35"/>
    <mergeCell ref="D3:I3"/>
    <mergeCell ref="D6:I6"/>
    <mergeCell ref="D4:I4"/>
    <mergeCell ref="D5:I5"/>
    <mergeCell ref="F42:G42"/>
    <mergeCell ref="F33:G33"/>
    <mergeCell ref="F43:G43"/>
    <mergeCell ref="F40:G40"/>
    <mergeCell ref="F44:G44"/>
    <mergeCell ref="F45:G45"/>
    <mergeCell ref="F46:G46"/>
    <mergeCell ref="F47:G47"/>
    <mergeCell ref="F48:G48"/>
    <mergeCell ref="F49:G49"/>
    <mergeCell ref="F50:G50"/>
    <mergeCell ref="F51:G51"/>
    <mergeCell ref="D56:E56"/>
    <mergeCell ref="H56:I56"/>
    <mergeCell ref="D53:E53"/>
    <mergeCell ref="H53:I53"/>
  </mergeCells>
  <printOptions/>
  <pageMargins left="0.1968503937007874" right="0" top="0.9055118110236221" bottom="0" header="0.2755905511811024" footer="0"/>
  <pageSetup horizontalDpi="300" verticalDpi="300" orientation="portrait" paperSize="9" scale="85" r:id="rId1"/>
  <headerFooter alignWithMargins="0">
    <oddHeader>&amp;C&amp;"Arial Narrow,Tučné"&amp;14Rozbor hospodaření za rok 2011
K a p i t á l o v é   v ý d a j e&amp;18
&amp;"Arial Narrow,Obyčejné"&amp;12včetně vl.zdrojů z INV.fondu a NEINV.prostředků souvisejících s INV.akcí &amp;R&amp;"Arial Narrow,Kurzíva"&amp;12Tabulka č. 3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workbookViewId="0" topLeftCell="A1">
      <selection activeCell="B27" sqref="B27"/>
    </sheetView>
  </sheetViews>
  <sheetFormatPr defaultColWidth="9.00390625" defaultRowHeight="12.75"/>
  <cols>
    <col min="1" max="1" width="2.75390625" style="303" customWidth="1"/>
    <col min="2" max="2" width="8.00390625" style="303" customWidth="1"/>
    <col min="3" max="3" width="27.75390625" style="303" customWidth="1"/>
    <col min="4" max="5" width="12.75390625" style="303" customWidth="1"/>
    <col min="6" max="6" width="21.75390625" style="303" customWidth="1"/>
    <col min="7" max="7" width="6.75390625" style="303" customWidth="1"/>
    <col min="8" max="8" width="12.875" style="303" customWidth="1"/>
    <col min="9" max="9" width="12.75390625" style="303" customWidth="1"/>
    <col min="10" max="16384" width="9.125" style="303" customWidth="1"/>
  </cols>
  <sheetData>
    <row r="1" spans="1:9" ht="6" customHeight="1">
      <c r="A1" s="304"/>
      <c r="B1" s="305"/>
      <c r="C1" s="304"/>
      <c r="D1" s="304"/>
      <c r="E1" s="304"/>
      <c r="F1" s="304"/>
      <c r="G1" s="304"/>
      <c r="H1" s="304"/>
      <c r="I1" s="304"/>
    </row>
    <row r="2" spans="1:9" ht="19.5" customHeight="1">
      <c r="A2" s="304"/>
      <c r="B2" s="305" t="s">
        <v>230</v>
      </c>
      <c r="C2" s="304"/>
      <c r="D2" s="304"/>
      <c r="E2" s="304"/>
      <c r="F2" s="304"/>
      <c r="G2" s="304"/>
      <c r="H2" s="304"/>
      <c r="I2" s="304"/>
    </row>
    <row r="3" spans="1:9" ht="6" customHeight="1" thickBot="1">
      <c r="A3" s="304"/>
      <c r="B3" s="499"/>
      <c r="C3" s="499"/>
      <c r="D3" s="863"/>
      <c r="E3" s="864"/>
      <c r="F3" s="864"/>
      <c r="G3" s="864"/>
      <c r="H3" s="864"/>
      <c r="I3" s="864"/>
    </row>
    <row r="4" spans="1:9" ht="19.5" customHeight="1" thickBot="1">
      <c r="A4" s="304"/>
      <c r="B4" s="307" t="s">
        <v>165</v>
      </c>
      <c r="C4" s="308"/>
      <c r="D4" s="831" t="s">
        <v>52</v>
      </c>
      <c r="E4" s="832"/>
      <c r="F4" s="832"/>
      <c r="G4" s="832"/>
      <c r="H4" s="832"/>
      <c r="I4" s="833"/>
    </row>
    <row r="5" spans="1:9" ht="18" customHeight="1">
      <c r="A5" s="304"/>
      <c r="B5" s="309" t="s">
        <v>167</v>
      </c>
      <c r="C5" s="501"/>
      <c r="D5" s="834">
        <v>41474</v>
      </c>
      <c r="E5" s="835"/>
      <c r="F5" s="835"/>
      <c r="G5" s="835"/>
      <c r="H5" s="835"/>
      <c r="I5" s="836"/>
    </row>
    <row r="6" spans="1:9" ht="18" customHeight="1">
      <c r="A6" s="304"/>
      <c r="B6" s="315" t="s">
        <v>168</v>
      </c>
      <c r="C6" s="502"/>
      <c r="D6" s="865" t="s">
        <v>326</v>
      </c>
      <c r="E6" s="866"/>
      <c r="F6" s="866"/>
      <c r="G6" s="866"/>
      <c r="H6" s="866"/>
      <c r="I6" s="867"/>
    </row>
    <row r="7" spans="1:9" ht="18" customHeight="1" thickBot="1">
      <c r="A7" s="304"/>
      <c r="B7" s="503" t="s">
        <v>231</v>
      </c>
      <c r="C7" s="500"/>
      <c r="D7" s="872">
        <v>2011</v>
      </c>
      <c r="E7" s="873"/>
      <c r="F7" s="318">
        <v>2011</v>
      </c>
      <c r="G7" s="873"/>
      <c r="H7" s="873"/>
      <c r="I7" s="874"/>
    </row>
    <row r="8" spans="1:9" ht="9" customHeight="1" hidden="1">
      <c r="A8" s="304"/>
      <c r="B8" s="504"/>
      <c r="C8" s="504"/>
      <c r="D8" s="505"/>
      <c r="E8" s="505"/>
      <c r="F8" s="504"/>
      <c r="G8" s="504"/>
      <c r="H8" s="504"/>
      <c r="I8" s="504"/>
    </row>
    <row r="9" spans="1:9" ht="19.5" customHeight="1" thickBot="1">
      <c r="A9" s="304"/>
      <c r="B9" s="325" t="s">
        <v>250</v>
      </c>
      <c r="C9" s="325"/>
      <c r="D9" s="326"/>
      <c r="E9" s="326"/>
      <c r="F9" s="326"/>
      <c r="G9" s="326"/>
      <c r="H9" s="327"/>
      <c r="I9" s="506" t="s">
        <v>251</v>
      </c>
    </row>
    <row r="10" spans="1:9" ht="13.5" customHeight="1">
      <c r="A10" s="329"/>
      <c r="B10" s="507" t="s">
        <v>252</v>
      </c>
      <c r="C10" s="331"/>
      <c r="D10" s="332"/>
      <c r="E10" s="332"/>
      <c r="F10" s="332"/>
      <c r="G10" s="332"/>
      <c r="H10" s="876" t="s">
        <v>253</v>
      </c>
      <c r="I10" s="877"/>
    </row>
    <row r="11" spans="1:9" ht="13.5" customHeight="1" thickBot="1">
      <c r="A11" s="329"/>
      <c r="B11" s="338" t="s">
        <v>232</v>
      </c>
      <c r="C11" s="331"/>
      <c r="D11" s="332"/>
      <c r="E11" s="332"/>
      <c r="F11" s="332"/>
      <c r="G11" s="332"/>
      <c r="H11" s="878"/>
      <c r="I11" s="879"/>
    </row>
    <row r="12" spans="1:9" ht="13.5" customHeight="1" hidden="1" thickBot="1">
      <c r="A12" s="304"/>
      <c r="B12" s="508"/>
      <c r="C12" s="331"/>
      <c r="D12" s="332"/>
      <c r="E12" s="332"/>
      <c r="F12" s="332"/>
      <c r="G12" s="332"/>
      <c r="H12" s="880"/>
      <c r="I12" s="881"/>
    </row>
    <row r="13" spans="1:9" ht="15.75" customHeight="1" thickBot="1">
      <c r="A13" s="304"/>
      <c r="B13" s="339" t="s">
        <v>233</v>
      </c>
      <c r="C13" s="340"/>
      <c r="D13" s="340"/>
      <c r="E13" s="340"/>
      <c r="F13" s="341"/>
      <c r="G13" s="341" t="s">
        <v>173</v>
      </c>
      <c r="H13" s="840">
        <f>H14+H25</f>
        <v>593.08</v>
      </c>
      <c r="I13" s="875"/>
    </row>
    <row r="14" spans="1:9" ht="15.75" customHeight="1" thickBot="1" thickTop="1">
      <c r="A14" s="304"/>
      <c r="B14" s="342" t="s">
        <v>174</v>
      </c>
      <c r="C14" s="343"/>
      <c r="D14" s="344"/>
      <c r="E14" s="344"/>
      <c r="F14" s="345"/>
      <c r="G14" s="345" t="s">
        <v>234</v>
      </c>
      <c r="H14" s="848">
        <f>H16+I16</f>
        <v>593.08</v>
      </c>
      <c r="I14" s="849"/>
    </row>
    <row r="15" spans="1:9" ht="13.5" customHeight="1">
      <c r="A15" s="304"/>
      <c r="B15" s="346" t="s">
        <v>176</v>
      </c>
      <c r="C15" s="347"/>
      <c r="D15" s="348"/>
      <c r="E15" s="348"/>
      <c r="F15" s="349"/>
      <c r="G15" s="349"/>
      <c r="H15" s="350" t="s">
        <v>177</v>
      </c>
      <c r="I15" s="351" t="s">
        <v>178</v>
      </c>
    </row>
    <row r="16" spans="1:9" ht="13.5" customHeight="1">
      <c r="A16" s="304"/>
      <c r="B16" s="352"/>
      <c r="C16" s="353" t="s">
        <v>179</v>
      </c>
      <c r="D16" s="354"/>
      <c r="E16" s="354"/>
      <c r="F16" s="355"/>
      <c r="G16" s="356"/>
      <c r="H16" s="357">
        <f>SUM(H17:H24)</f>
        <v>593.08</v>
      </c>
      <c r="I16" s="358">
        <f>SUM(I17:I24)</f>
        <v>0</v>
      </c>
    </row>
    <row r="17" spans="1:9" s="365" customFormat="1" ht="12.75" customHeight="1">
      <c r="A17" s="359"/>
      <c r="B17" s="360" t="s">
        <v>176</v>
      </c>
      <c r="C17" s="361" t="s">
        <v>180</v>
      </c>
      <c r="D17" s="361"/>
      <c r="E17" s="361"/>
      <c r="F17" s="362"/>
      <c r="G17" s="362"/>
      <c r="H17" s="363">
        <v>0</v>
      </c>
      <c r="I17" s="364">
        <v>0</v>
      </c>
    </row>
    <row r="18" spans="1:9" s="365" customFormat="1" ht="12.75" customHeight="1">
      <c r="A18" s="359"/>
      <c r="B18" s="366"/>
      <c r="C18" s="361" t="s">
        <v>181</v>
      </c>
      <c r="D18" s="361"/>
      <c r="E18" s="361"/>
      <c r="F18" s="362"/>
      <c r="G18" s="362"/>
      <c r="H18" s="363">
        <v>0</v>
      </c>
      <c r="I18" s="364">
        <v>0</v>
      </c>
    </row>
    <row r="19" spans="1:9" s="365" customFormat="1" ht="12.75" customHeight="1">
      <c r="A19" s="359"/>
      <c r="B19" s="360"/>
      <c r="C19" s="361" t="s">
        <v>182</v>
      </c>
      <c r="D19" s="361"/>
      <c r="E19" s="361"/>
      <c r="F19" s="362"/>
      <c r="G19" s="362"/>
      <c r="H19" s="363">
        <v>593.08</v>
      </c>
      <c r="I19" s="364">
        <v>0</v>
      </c>
    </row>
    <row r="20" spans="1:9" s="365" customFormat="1" ht="12.75" customHeight="1">
      <c r="A20" s="359"/>
      <c r="B20" s="360"/>
      <c r="C20" s="361" t="s">
        <v>183</v>
      </c>
      <c r="D20" s="361"/>
      <c r="E20" s="361"/>
      <c r="F20" s="362"/>
      <c r="G20" s="362"/>
      <c r="H20" s="363">
        <v>0</v>
      </c>
      <c r="I20" s="364">
        <v>0</v>
      </c>
    </row>
    <row r="21" spans="1:9" s="365" customFormat="1" ht="12.75" customHeight="1">
      <c r="A21" s="359"/>
      <c r="B21" s="360"/>
      <c r="C21" s="361" t="s">
        <v>184</v>
      </c>
      <c r="D21" s="361"/>
      <c r="E21" s="361"/>
      <c r="F21" s="362"/>
      <c r="G21" s="362"/>
      <c r="H21" s="363">
        <v>0</v>
      </c>
      <c r="I21" s="364">
        <v>0</v>
      </c>
    </row>
    <row r="22" spans="1:9" s="365" customFormat="1" ht="12.75" customHeight="1">
      <c r="A22" s="359"/>
      <c r="B22" s="360"/>
      <c r="C22" s="361" t="s">
        <v>185</v>
      </c>
      <c r="D22" s="361"/>
      <c r="E22" s="361"/>
      <c r="F22" s="362"/>
      <c r="G22" s="362"/>
      <c r="H22" s="363">
        <v>0</v>
      </c>
      <c r="I22" s="364">
        <v>0</v>
      </c>
    </row>
    <row r="23" spans="1:9" s="365" customFormat="1" ht="12.75" customHeight="1" thickBot="1">
      <c r="A23" s="359"/>
      <c r="B23" s="360"/>
      <c r="C23" s="361"/>
      <c r="D23" s="361"/>
      <c r="E23" s="361"/>
      <c r="F23" s="362"/>
      <c r="G23" s="328"/>
      <c r="H23" s="509"/>
      <c r="I23" s="368"/>
    </row>
    <row r="24" spans="1:9" s="365" customFormat="1" ht="12.75" customHeight="1" thickBot="1">
      <c r="A24" s="359"/>
      <c r="B24" s="369" t="s">
        <v>186</v>
      </c>
      <c r="C24" s="370"/>
      <c r="D24" s="371"/>
      <c r="E24" s="371"/>
      <c r="F24" s="372"/>
      <c r="G24" s="372" t="s">
        <v>187</v>
      </c>
      <c r="H24" s="510">
        <f>SUM(H25:I30)</f>
        <v>0</v>
      </c>
      <c r="I24" s="511"/>
    </row>
    <row r="25" spans="1:9" s="365" customFormat="1" ht="15.75" customHeight="1">
      <c r="A25" s="359"/>
      <c r="B25" s="346" t="s">
        <v>188</v>
      </c>
      <c r="C25" s="373" t="s">
        <v>235</v>
      </c>
      <c r="D25" s="373"/>
      <c r="E25" s="373"/>
      <c r="F25" s="373"/>
      <c r="G25" s="374"/>
      <c r="H25" s="512">
        <v>0</v>
      </c>
      <c r="I25" s="513"/>
    </row>
    <row r="26" spans="1:9" s="365" customFormat="1" ht="12.75" customHeight="1">
      <c r="A26" s="359"/>
      <c r="B26" s="360"/>
      <c r="C26" s="361" t="s">
        <v>190</v>
      </c>
      <c r="D26" s="361"/>
      <c r="E26" s="361"/>
      <c r="F26" s="361"/>
      <c r="G26" s="375"/>
      <c r="H26" s="514"/>
      <c r="I26" s="515"/>
    </row>
    <row r="27" spans="1:9" s="365" customFormat="1" ht="12.75" customHeight="1">
      <c r="A27" s="359"/>
      <c r="B27" s="360"/>
      <c r="C27" s="361" t="s">
        <v>191</v>
      </c>
      <c r="D27" s="361"/>
      <c r="E27" s="361"/>
      <c r="F27" s="361"/>
      <c r="G27" s="375"/>
      <c r="H27" s="514">
        <v>0</v>
      </c>
      <c r="I27" s="515"/>
    </row>
    <row r="28" spans="1:9" s="365" customFormat="1" ht="12.75" customHeight="1" thickBot="1">
      <c r="A28" s="359"/>
      <c r="B28" s="376"/>
      <c r="C28" s="377"/>
      <c r="D28" s="377"/>
      <c r="E28" s="377"/>
      <c r="F28" s="377"/>
      <c r="G28" s="378"/>
      <c r="H28" s="516"/>
      <c r="I28" s="517"/>
    </row>
    <row r="29" spans="1:9" s="365" customFormat="1" ht="3" customHeight="1" hidden="1">
      <c r="A29" s="381"/>
      <c r="B29" s="382"/>
      <c r="C29" s="382"/>
      <c r="D29" s="382"/>
      <c r="E29" s="382"/>
      <c r="F29" s="382"/>
      <c r="G29" s="382"/>
      <c r="H29" s="383"/>
      <c r="I29" s="518"/>
    </row>
    <row r="30" spans="1:9" s="365" customFormat="1" ht="15.75" customHeight="1" thickBot="1">
      <c r="A30" s="381"/>
      <c r="B30" s="325" t="s">
        <v>254</v>
      </c>
      <c r="C30" s="386"/>
      <c r="D30" s="386"/>
      <c r="E30" s="386"/>
      <c r="F30" s="386"/>
      <c r="G30" s="386"/>
      <c r="H30" s="386"/>
      <c r="I30" s="328" t="s">
        <v>251</v>
      </c>
    </row>
    <row r="31" spans="1:9" s="365" customFormat="1" ht="15.75" customHeight="1" thickBot="1">
      <c r="A31" s="381"/>
      <c r="B31" s="387" t="s">
        <v>255</v>
      </c>
      <c r="C31" s="388"/>
      <c r="D31" s="388"/>
      <c r="E31" s="388"/>
      <c r="F31" s="388"/>
      <c r="G31" s="388"/>
      <c r="H31" s="388"/>
      <c r="I31" s="389"/>
    </row>
    <row r="32" spans="1:9" s="365" customFormat="1" ht="13.5" customHeight="1">
      <c r="A32" s="381"/>
      <c r="B32" s="391"/>
      <c r="C32" s="392" t="s">
        <v>193</v>
      </c>
      <c r="D32" s="392"/>
      <c r="E32" s="393"/>
      <c r="F32" s="394" t="s">
        <v>194</v>
      </c>
      <c r="G32" s="392"/>
      <c r="H32" s="392"/>
      <c r="I32" s="393"/>
    </row>
    <row r="33" spans="1:9" s="365" customFormat="1" ht="13.5" customHeight="1">
      <c r="A33" s="329"/>
      <c r="B33" s="396"/>
      <c r="C33" s="449"/>
      <c r="D33" s="398" t="s">
        <v>195</v>
      </c>
      <c r="E33" s="399"/>
      <c r="F33" s="822"/>
      <c r="G33" s="823"/>
      <c r="H33" s="400" t="s">
        <v>195</v>
      </c>
      <c r="I33" s="399"/>
    </row>
    <row r="34" spans="1:9" s="365" customFormat="1" ht="13.5" customHeight="1" thickBot="1">
      <c r="A34" s="359"/>
      <c r="B34" s="519" t="s">
        <v>196</v>
      </c>
      <c r="C34" s="520" t="s">
        <v>197</v>
      </c>
      <c r="D34" s="521" t="s">
        <v>177</v>
      </c>
      <c r="E34" s="522" t="s">
        <v>178</v>
      </c>
      <c r="F34" s="523" t="s">
        <v>197</v>
      </c>
      <c r="G34" s="523"/>
      <c r="H34" s="524" t="s">
        <v>228</v>
      </c>
      <c r="I34" s="525" t="s">
        <v>198</v>
      </c>
    </row>
    <row r="35" spans="1:9" s="365" customFormat="1" ht="12.75" customHeight="1" thickBot="1">
      <c r="A35" s="359"/>
      <c r="B35" s="526">
        <v>2011</v>
      </c>
      <c r="C35" s="527"/>
      <c r="D35" s="528">
        <v>593.08</v>
      </c>
      <c r="E35" s="529"/>
      <c r="F35" s="882"/>
      <c r="G35" s="883"/>
      <c r="H35" s="530"/>
      <c r="I35" s="531"/>
    </row>
    <row r="36" spans="1:9" s="365" customFormat="1" ht="12.75" customHeight="1" thickBot="1" thickTop="1">
      <c r="A36" s="359"/>
      <c r="B36" s="532" t="s">
        <v>236</v>
      </c>
      <c r="C36" s="533"/>
      <c r="D36" s="868">
        <f>SUM(D35+E35)</f>
        <v>593.08</v>
      </c>
      <c r="E36" s="869"/>
      <c r="F36" s="533" t="s">
        <v>237</v>
      </c>
      <c r="G36" s="534"/>
      <c r="H36" s="870">
        <f>SUM(H35+I35)</f>
        <v>0</v>
      </c>
      <c r="I36" s="871"/>
    </row>
    <row r="37" spans="1:9" s="365" customFormat="1" ht="9" customHeight="1" thickBot="1">
      <c r="A37" s="359"/>
      <c r="B37" s="535"/>
      <c r="C37" s="536"/>
      <c r="D37" s="537"/>
      <c r="E37" s="537"/>
      <c r="F37" s="536"/>
      <c r="G37" s="538"/>
      <c r="H37" s="539"/>
      <c r="I37" s="539"/>
    </row>
    <row r="38" spans="1:9" s="365" customFormat="1" ht="12.75" customHeight="1" thickBot="1">
      <c r="A38" s="359"/>
      <c r="B38" s="387" t="s">
        <v>229</v>
      </c>
      <c r="C38" s="388"/>
      <c r="D38" s="388"/>
      <c r="E38" s="388"/>
      <c r="F38" s="388"/>
      <c r="G38" s="388"/>
      <c r="H38" s="388"/>
      <c r="I38" s="389"/>
    </row>
    <row r="39" spans="1:9" s="365" customFormat="1" ht="12.75" customHeight="1">
      <c r="A39" s="359"/>
      <c r="B39" s="391"/>
      <c r="C39" s="392" t="s">
        <v>193</v>
      </c>
      <c r="D39" s="392"/>
      <c r="E39" s="393"/>
      <c r="F39" s="394" t="s">
        <v>194</v>
      </c>
      <c r="G39" s="392"/>
      <c r="H39" s="392"/>
      <c r="I39" s="393"/>
    </row>
    <row r="40" spans="1:9" s="365" customFormat="1" ht="12.75" customHeight="1">
      <c r="A40" s="359"/>
      <c r="B40" s="396"/>
      <c r="C40" s="449"/>
      <c r="D40" s="398" t="s">
        <v>204</v>
      </c>
      <c r="E40" s="399"/>
      <c r="F40" s="822"/>
      <c r="G40" s="823"/>
      <c r="H40" s="400" t="s">
        <v>205</v>
      </c>
      <c r="I40" s="399"/>
    </row>
    <row r="41" spans="1:9" s="365" customFormat="1" ht="12.75" customHeight="1" thickBot="1">
      <c r="A41" s="359"/>
      <c r="B41" s="401" t="s">
        <v>196</v>
      </c>
      <c r="C41" s="402" t="s">
        <v>197</v>
      </c>
      <c r="D41" s="403" t="s">
        <v>177</v>
      </c>
      <c r="E41" s="540" t="s">
        <v>178</v>
      </c>
      <c r="F41" s="405" t="s">
        <v>197</v>
      </c>
      <c r="G41" s="405"/>
      <c r="H41" s="406" t="s">
        <v>228</v>
      </c>
      <c r="I41" s="407" t="s">
        <v>198</v>
      </c>
    </row>
    <row r="42" spans="1:9" s="365" customFormat="1" ht="12.75" customHeight="1">
      <c r="A42" s="359"/>
      <c r="B42" s="450">
        <v>2012</v>
      </c>
      <c r="C42" s="451"/>
      <c r="D42" s="452"/>
      <c r="E42" s="453"/>
      <c r="F42" s="824"/>
      <c r="G42" s="825"/>
      <c r="H42" s="454"/>
      <c r="I42" s="455"/>
    </row>
    <row r="43" spans="1:9" s="365" customFormat="1" ht="12.75" customHeight="1">
      <c r="A43" s="359"/>
      <c r="B43" s="413">
        <v>2013</v>
      </c>
      <c r="C43" s="375"/>
      <c r="D43" s="414"/>
      <c r="E43" s="415"/>
      <c r="F43" s="819"/>
      <c r="G43" s="820"/>
      <c r="H43" s="416"/>
      <c r="I43" s="417"/>
    </row>
    <row r="44" spans="1:9" s="365" customFormat="1" ht="12.75" customHeight="1">
      <c r="A44" s="359"/>
      <c r="B44" s="413">
        <v>2014</v>
      </c>
      <c r="C44" s="375"/>
      <c r="D44" s="414"/>
      <c r="E44" s="415"/>
      <c r="F44" s="819"/>
      <c r="G44" s="820"/>
      <c r="H44" s="416"/>
      <c r="I44" s="417"/>
    </row>
    <row r="45" spans="1:9" s="365" customFormat="1" ht="12.75" customHeight="1">
      <c r="A45" s="359"/>
      <c r="B45" s="418">
        <v>2015</v>
      </c>
      <c r="C45" s="375"/>
      <c r="D45" s="414"/>
      <c r="E45" s="415"/>
      <c r="F45" s="819"/>
      <c r="G45" s="820"/>
      <c r="H45" s="416"/>
      <c r="I45" s="417"/>
    </row>
    <row r="46" spans="1:9" s="365" customFormat="1" ht="12.75" customHeight="1">
      <c r="A46" s="359"/>
      <c r="B46" s="418">
        <v>2016</v>
      </c>
      <c r="C46" s="375"/>
      <c r="D46" s="414"/>
      <c r="E46" s="415"/>
      <c r="F46" s="819"/>
      <c r="G46" s="820"/>
      <c r="H46" s="416"/>
      <c r="I46" s="417"/>
    </row>
    <row r="47" spans="1:9" s="365" customFormat="1" ht="12.75" customHeight="1">
      <c r="A47" s="359"/>
      <c r="B47" s="418">
        <v>2017</v>
      </c>
      <c r="C47" s="375"/>
      <c r="D47" s="414"/>
      <c r="E47" s="415"/>
      <c r="F47" s="819"/>
      <c r="G47" s="820"/>
      <c r="H47" s="416"/>
      <c r="I47" s="417"/>
    </row>
    <row r="48" spans="1:9" s="365" customFormat="1" ht="12.75" customHeight="1">
      <c r="A48" s="359"/>
      <c r="B48" s="418">
        <v>2018</v>
      </c>
      <c r="C48" s="375"/>
      <c r="D48" s="414"/>
      <c r="E48" s="415"/>
      <c r="F48" s="819"/>
      <c r="G48" s="820"/>
      <c r="H48" s="416"/>
      <c r="I48" s="417"/>
    </row>
    <row r="49" spans="1:9" s="365" customFormat="1" ht="12.75" customHeight="1" hidden="1">
      <c r="A49" s="359"/>
      <c r="B49" s="418"/>
      <c r="C49" s="375"/>
      <c r="D49" s="414"/>
      <c r="E49" s="415"/>
      <c r="F49" s="819"/>
      <c r="G49" s="820"/>
      <c r="H49" s="416"/>
      <c r="I49" s="417"/>
    </row>
    <row r="50" spans="1:9" s="365" customFormat="1" ht="12.75" customHeight="1" hidden="1">
      <c r="A50" s="359"/>
      <c r="B50" s="418"/>
      <c r="C50" s="524"/>
      <c r="D50" s="541"/>
      <c r="E50" s="542"/>
      <c r="F50" s="819"/>
      <c r="G50" s="820"/>
      <c r="H50" s="543"/>
      <c r="I50" s="544"/>
    </row>
    <row r="51" spans="1:9" s="365" customFormat="1" ht="12.75" customHeight="1" thickBot="1">
      <c r="A51" s="359"/>
      <c r="B51" s="418" t="s">
        <v>206</v>
      </c>
      <c r="C51" s="456"/>
      <c r="D51" s="425"/>
      <c r="E51" s="426"/>
      <c r="F51" s="828"/>
      <c r="G51" s="829"/>
      <c r="H51" s="427"/>
      <c r="I51" s="428"/>
    </row>
    <row r="52" spans="1:9" s="365" customFormat="1" ht="12.75" customHeight="1" thickBot="1" thickTop="1">
      <c r="A52" s="359"/>
      <c r="B52" s="435" t="s">
        <v>200</v>
      </c>
      <c r="C52" s="545"/>
      <c r="D52" s="546">
        <f>SUM(D42:D51)</f>
        <v>0</v>
      </c>
      <c r="E52" s="547">
        <f>SUM(E42:E51)</f>
        <v>0</v>
      </c>
      <c r="F52" s="439" t="s">
        <v>201</v>
      </c>
      <c r="G52" s="548"/>
      <c r="H52" s="549">
        <f>SUM(H42:H51)</f>
        <v>0</v>
      </c>
      <c r="I52" s="550">
        <f>SUM(I42:I51)</f>
        <v>0</v>
      </c>
    </row>
    <row r="53" spans="1:9" s="365" customFormat="1" ht="12.75" customHeight="1" thickBot="1">
      <c r="A53" s="359"/>
      <c r="B53" s="442" t="s">
        <v>207</v>
      </c>
      <c r="C53" s="551"/>
      <c r="D53" s="815">
        <f>D52+E52</f>
        <v>0</v>
      </c>
      <c r="E53" s="816"/>
      <c r="F53" s="552" t="s">
        <v>208</v>
      </c>
      <c r="G53" s="553"/>
      <c r="H53" s="821">
        <f>H52+I52</f>
        <v>0</v>
      </c>
      <c r="I53" s="862"/>
    </row>
    <row r="54" spans="1:9" s="365" customFormat="1" ht="9" customHeight="1" thickBot="1">
      <c r="A54" s="359"/>
      <c r="B54" s="554"/>
      <c r="C54" s="555"/>
      <c r="D54" s="556"/>
      <c r="E54" s="557"/>
      <c r="F54" s="446"/>
      <c r="G54" s="558"/>
      <c r="H54" s="559"/>
      <c r="I54" s="560"/>
    </row>
    <row r="55" spans="1:9" s="365" customFormat="1" ht="12.75" customHeight="1" thickBot="1">
      <c r="A55" s="359"/>
      <c r="B55" s="464" t="s">
        <v>200</v>
      </c>
      <c r="C55" s="561"/>
      <c r="D55" s="562">
        <f>SUM(D35+D52)</f>
        <v>593.08</v>
      </c>
      <c r="E55" s="563">
        <f>SUM(E35+E52)</f>
        <v>0</v>
      </c>
      <c r="F55" s="468" t="s">
        <v>201</v>
      </c>
      <c r="G55" s="462"/>
      <c r="H55" s="564">
        <f>SUM(H45:H54)</f>
        <v>0</v>
      </c>
      <c r="I55" s="565">
        <f>SUM(I45:I54)</f>
        <v>0</v>
      </c>
    </row>
    <row r="56" spans="1:9" s="365" customFormat="1" ht="12.75" customHeight="1" thickBot="1">
      <c r="A56" s="359"/>
      <c r="B56" s="471" t="s">
        <v>209</v>
      </c>
      <c r="C56" s="566"/>
      <c r="D56" s="811">
        <f>SUM(D55+E55)</f>
        <v>593.08</v>
      </c>
      <c r="E56" s="860"/>
      <c r="F56" s="567" t="s">
        <v>238</v>
      </c>
      <c r="G56" s="474"/>
      <c r="H56" s="813">
        <f>SUM(H55+I55)</f>
        <v>0</v>
      </c>
      <c r="I56" s="861"/>
    </row>
    <row r="57" spans="1:9" s="365" customFormat="1" ht="9" customHeight="1" thickBot="1">
      <c r="A57" s="359"/>
      <c r="B57" s="568"/>
      <c r="C57" s="569"/>
      <c r="D57" s="570"/>
      <c r="E57" s="570"/>
      <c r="F57" s="571"/>
      <c r="G57" s="572"/>
      <c r="H57" s="573"/>
      <c r="I57" s="573"/>
    </row>
    <row r="58" spans="1:9" s="365" customFormat="1" ht="15.75" customHeight="1" thickBot="1">
      <c r="A58" s="359"/>
      <c r="B58" s="387" t="s">
        <v>213</v>
      </c>
      <c r="C58" s="388"/>
      <c r="D58" s="388"/>
      <c r="E58" s="388"/>
      <c r="F58" s="388"/>
      <c r="G58" s="388"/>
      <c r="H58" s="388"/>
      <c r="I58" s="389"/>
    </row>
    <row r="59" spans="1:9" s="365" customFormat="1" ht="12.75" customHeight="1">
      <c r="A59" s="359"/>
      <c r="B59" s="484" t="s">
        <v>239</v>
      </c>
      <c r="C59" s="569"/>
      <c r="D59" s="569"/>
      <c r="E59" s="569"/>
      <c r="F59" s="569"/>
      <c r="G59" s="569"/>
      <c r="H59" s="573"/>
      <c r="I59" s="574"/>
    </row>
    <row r="60" spans="1:9" s="365" customFormat="1" ht="12.75" customHeight="1">
      <c r="A60" s="359"/>
      <c r="B60" s="491"/>
      <c r="C60" s="382"/>
      <c r="D60" s="382"/>
      <c r="E60" s="382"/>
      <c r="F60" s="382"/>
      <c r="G60" s="382"/>
      <c r="H60" s="383"/>
      <c r="I60" s="575"/>
    </row>
    <row r="61" spans="1:11" s="365" customFormat="1" ht="12.75" customHeight="1">
      <c r="A61" s="359"/>
      <c r="B61" s="695" t="s">
        <v>336</v>
      </c>
      <c r="C61" s="766"/>
      <c r="D61" s="767"/>
      <c r="E61" s="767"/>
      <c r="F61" s="770"/>
      <c r="G61" s="770"/>
      <c r="H61" s="770"/>
      <c r="I61" s="769"/>
      <c r="J61" s="766"/>
      <c r="K61" s="766"/>
    </row>
    <row r="62" spans="1:11" s="365" customFormat="1" ht="12.75" customHeight="1">
      <c r="A62" s="359"/>
      <c r="B62" s="695" t="s">
        <v>337</v>
      </c>
      <c r="C62" s="766"/>
      <c r="D62" s="766"/>
      <c r="E62" s="766"/>
      <c r="F62" s="766"/>
      <c r="G62" s="766"/>
      <c r="H62" s="766"/>
      <c r="I62" s="769"/>
      <c r="J62" s="766"/>
      <c r="K62" s="766"/>
    </row>
    <row r="63" spans="1:11" s="365" customFormat="1" ht="12.75" customHeight="1">
      <c r="A63" s="359"/>
      <c r="B63" s="695" t="s">
        <v>338</v>
      </c>
      <c r="C63" s="766"/>
      <c r="D63" s="766"/>
      <c r="E63" s="766"/>
      <c r="F63" s="766"/>
      <c r="G63" s="766"/>
      <c r="H63" s="766"/>
      <c r="I63" s="769"/>
      <c r="J63" s="766"/>
      <c r="K63" s="766"/>
    </row>
    <row r="64" spans="1:9" s="365" customFormat="1" ht="12.75" customHeight="1">
      <c r="A64" s="359"/>
      <c r="B64" s="576"/>
      <c r="C64" s="381"/>
      <c r="D64" s="381"/>
      <c r="E64" s="381"/>
      <c r="F64" s="381"/>
      <c r="G64" s="381"/>
      <c r="H64" s="381"/>
      <c r="I64" s="577"/>
    </row>
    <row r="65" spans="1:9" s="365" customFormat="1" ht="12.75" customHeight="1">
      <c r="A65" s="359"/>
      <c r="B65" s="576"/>
      <c r="C65" s="381"/>
      <c r="D65" s="381"/>
      <c r="E65" s="381"/>
      <c r="F65" s="381"/>
      <c r="G65" s="381"/>
      <c r="H65" s="381"/>
      <c r="I65" s="577"/>
    </row>
    <row r="66" spans="1:9" s="365" customFormat="1" ht="12.75" customHeight="1">
      <c r="A66" s="359"/>
      <c r="B66" s="578"/>
      <c r="C66" s="381"/>
      <c r="D66" s="381"/>
      <c r="E66" s="381"/>
      <c r="F66" s="381"/>
      <c r="G66" s="381"/>
      <c r="H66" s="381"/>
      <c r="I66" s="579"/>
    </row>
    <row r="67" spans="1:9" s="365" customFormat="1" ht="12.75" customHeight="1">
      <c r="A67" s="359"/>
      <c r="B67" s="580"/>
      <c r="C67" s="395"/>
      <c r="D67" s="395"/>
      <c r="E67" s="395"/>
      <c r="F67" s="395"/>
      <c r="G67" s="395"/>
      <c r="H67" s="395"/>
      <c r="I67" s="581"/>
    </row>
    <row r="68" spans="1:9" s="365" customFormat="1" ht="12.75" customHeight="1">
      <c r="A68" s="359"/>
      <c r="B68" s="457" t="s">
        <v>215</v>
      </c>
      <c r="C68" s="489"/>
      <c r="D68" s="489" t="s">
        <v>216</v>
      </c>
      <c r="E68" s="489"/>
      <c r="F68" s="489"/>
      <c r="G68" s="489"/>
      <c r="H68" s="489" t="s">
        <v>217</v>
      </c>
      <c r="I68" s="490"/>
    </row>
    <row r="69" spans="1:9" s="365" customFormat="1" ht="12.75" customHeight="1">
      <c r="A69" s="359"/>
      <c r="B69" s="488"/>
      <c r="C69" s="312" t="s">
        <v>71</v>
      </c>
      <c r="D69" s="312" t="s">
        <v>218</v>
      </c>
      <c r="E69" s="312" t="s">
        <v>334</v>
      </c>
      <c r="F69" s="312"/>
      <c r="G69" s="312"/>
      <c r="H69" s="780">
        <v>40939</v>
      </c>
      <c r="I69" s="583"/>
    </row>
    <row r="70" spans="1:9" s="365" customFormat="1" ht="12.75" customHeight="1" thickBot="1">
      <c r="A70" s="359"/>
      <c r="B70" s="584"/>
      <c r="C70" s="571"/>
      <c r="D70" s="571"/>
      <c r="E70" s="571"/>
      <c r="F70" s="571"/>
      <c r="G70" s="571"/>
      <c r="H70" s="571"/>
      <c r="I70" s="495"/>
    </row>
    <row r="71" spans="1:9" s="365" customFormat="1" ht="12.75" customHeight="1">
      <c r="A71" s="359"/>
      <c r="B71" s="304"/>
      <c r="C71" s="304"/>
      <c r="D71" s="304"/>
      <c r="E71" s="304"/>
      <c r="F71" s="304"/>
      <c r="G71" s="304"/>
      <c r="H71" s="304"/>
      <c r="I71" s="483"/>
    </row>
    <row r="72" spans="1:9" s="365" customFormat="1" ht="12.75" customHeight="1">
      <c r="A72" s="359"/>
      <c r="B72" s="304"/>
      <c r="C72" s="304"/>
      <c r="D72" s="304"/>
      <c r="E72" s="304"/>
      <c r="F72" s="304"/>
      <c r="G72" s="304"/>
      <c r="H72" s="304"/>
      <c r="I72" s="483" t="s">
        <v>240</v>
      </c>
    </row>
    <row r="73" spans="1:9" s="365" customFormat="1" ht="12.75" customHeight="1" thickBot="1">
      <c r="A73" s="359"/>
      <c r="B73" s="585" t="s">
        <v>241</v>
      </c>
      <c r="C73" s="304"/>
      <c r="D73" s="304"/>
      <c r="E73" s="304"/>
      <c r="F73" s="304"/>
      <c r="G73" s="304"/>
      <c r="H73" s="304"/>
      <c r="I73" s="304"/>
    </row>
    <row r="74" spans="1:9" s="365" customFormat="1" ht="15.75" customHeight="1" thickBot="1">
      <c r="A74" s="359"/>
      <c r="B74" s="387" t="s">
        <v>213</v>
      </c>
      <c r="C74" s="388"/>
      <c r="D74" s="388"/>
      <c r="E74" s="388"/>
      <c r="F74" s="388"/>
      <c r="G74" s="388"/>
      <c r="H74" s="388"/>
      <c r="I74" s="389"/>
    </row>
    <row r="75" spans="1:9" s="365" customFormat="1" ht="12.75" customHeight="1">
      <c r="A75" s="359"/>
      <c r="B75" s="484" t="s">
        <v>242</v>
      </c>
      <c r="C75" s="569"/>
      <c r="D75" s="569"/>
      <c r="E75" s="569"/>
      <c r="F75" s="569"/>
      <c r="G75" s="569"/>
      <c r="H75" s="573"/>
      <c r="I75" s="586"/>
    </row>
    <row r="76" spans="1:9" s="365" customFormat="1" ht="12.75" customHeight="1">
      <c r="A76" s="359"/>
      <c r="B76" s="491"/>
      <c r="C76" s="382"/>
      <c r="D76" s="382"/>
      <c r="E76" s="382"/>
      <c r="F76" s="382"/>
      <c r="G76" s="382"/>
      <c r="H76" s="383"/>
      <c r="I76" s="587"/>
    </row>
    <row r="77" spans="1:9" s="365" customFormat="1" ht="12.75" customHeight="1">
      <c r="A77" s="359"/>
      <c r="B77" s="588" t="s">
        <v>243</v>
      </c>
      <c r="C77" s="382"/>
      <c r="D77" s="382"/>
      <c r="E77" s="382"/>
      <c r="F77" s="382"/>
      <c r="G77" s="382"/>
      <c r="H77" s="383"/>
      <c r="I77" s="587"/>
    </row>
    <row r="78" spans="1:9" s="365" customFormat="1" ht="12.75" customHeight="1">
      <c r="A78" s="359"/>
      <c r="B78" s="589" t="s">
        <v>244</v>
      </c>
      <c r="C78" s="590"/>
      <c r="D78" s="590"/>
      <c r="E78" s="590"/>
      <c r="F78" s="590"/>
      <c r="G78" s="590"/>
      <c r="H78" s="590"/>
      <c r="I78" s="591"/>
    </row>
    <row r="79" spans="1:9" s="365" customFormat="1" ht="12.75" customHeight="1">
      <c r="A79" s="359"/>
      <c r="B79" s="589" t="s">
        <v>245</v>
      </c>
      <c r="C79" s="590"/>
      <c r="D79" s="590"/>
      <c r="E79" s="590"/>
      <c r="F79" s="590"/>
      <c r="G79" s="590"/>
      <c r="H79" s="590"/>
      <c r="I79" s="592"/>
    </row>
    <row r="80" spans="1:9" s="365" customFormat="1" ht="12.75" customHeight="1">
      <c r="A80" s="359"/>
      <c r="B80" s="593" t="s">
        <v>246</v>
      </c>
      <c r="C80" s="594"/>
      <c r="D80" s="594"/>
      <c r="E80" s="594"/>
      <c r="F80" s="594"/>
      <c r="G80" s="594"/>
      <c r="H80" s="594"/>
      <c r="I80" s="595"/>
    </row>
    <row r="81" spans="1:9" s="365" customFormat="1" ht="12.75" customHeight="1">
      <c r="A81" s="359"/>
      <c r="B81" s="589" t="s">
        <v>247</v>
      </c>
      <c r="C81" s="590"/>
      <c r="D81" s="590"/>
      <c r="E81" s="590"/>
      <c r="F81" s="590"/>
      <c r="G81" s="590"/>
      <c r="H81" s="590"/>
      <c r="I81" s="591"/>
    </row>
    <row r="82" spans="1:9" s="365" customFormat="1" ht="12.75" customHeight="1">
      <c r="A82" s="359"/>
      <c r="B82" s="589" t="s">
        <v>248</v>
      </c>
      <c r="C82" s="590"/>
      <c r="D82" s="590"/>
      <c r="E82" s="590"/>
      <c r="F82" s="590"/>
      <c r="G82" s="590"/>
      <c r="H82" s="590"/>
      <c r="I82" s="592"/>
    </row>
    <row r="83" spans="1:9" s="365" customFormat="1" ht="12.75" customHeight="1">
      <c r="A83" s="359"/>
      <c r="B83" s="593"/>
      <c r="C83" s="594"/>
      <c r="D83" s="594"/>
      <c r="E83" s="594"/>
      <c r="F83" s="594"/>
      <c r="G83" s="594"/>
      <c r="H83" s="594"/>
      <c r="I83" s="595"/>
    </row>
    <row r="84" spans="1:10" s="365" customFormat="1" ht="12.75" customHeight="1">
      <c r="A84" s="359"/>
      <c r="B84" s="593"/>
      <c r="C84" s="594"/>
      <c r="D84" s="594"/>
      <c r="E84" s="594"/>
      <c r="F84" s="594"/>
      <c r="G84" s="594"/>
      <c r="H84" s="594"/>
      <c r="I84" s="595"/>
      <c r="J84" s="487"/>
    </row>
    <row r="85" spans="1:10" s="365" customFormat="1" ht="12.75" customHeight="1">
      <c r="A85" s="359"/>
      <c r="B85" s="593"/>
      <c r="C85" s="594"/>
      <c r="D85" s="594"/>
      <c r="E85" s="594"/>
      <c r="F85" s="594"/>
      <c r="G85" s="594"/>
      <c r="H85" s="594"/>
      <c r="I85" s="595"/>
      <c r="J85" s="487"/>
    </row>
    <row r="86" spans="1:10" s="365" customFormat="1" ht="12.75" customHeight="1">
      <c r="A86" s="359"/>
      <c r="B86" s="593"/>
      <c r="C86" s="594"/>
      <c r="D86" s="594"/>
      <c r="E86" s="594"/>
      <c r="F86" s="594"/>
      <c r="G86" s="594"/>
      <c r="H86" s="594"/>
      <c r="I86" s="595"/>
      <c r="J86" s="487"/>
    </row>
    <row r="87" spans="1:10" s="365" customFormat="1" ht="12.75" customHeight="1">
      <c r="A87" s="359"/>
      <c r="B87" s="593"/>
      <c r="C87" s="594"/>
      <c r="D87" s="594"/>
      <c r="E87" s="594"/>
      <c r="F87" s="594"/>
      <c r="G87" s="594"/>
      <c r="H87" s="594"/>
      <c r="I87" s="595"/>
      <c r="J87" s="487"/>
    </row>
    <row r="88" spans="1:10" s="365" customFormat="1" ht="12.75" customHeight="1">
      <c r="A88" s="359"/>
      <c r="B88" s="593"/>
      <c r="C88" s="594"/>
      <c r="D88" s="594"/>
      <c r="E88" s="594"/>
      <c r="F88" s="594"/>
      <c r="G88" s="594"/>
      <c r="H88" s="594"/>
      <c r="I88" s="595"/>
      <c r="J88" s="487"/>
    </row>
    <row r="89" spans="1:10" s="365" customFormat="1" ht="12.75" customHeight="1">
      <c r="A89" s="359"/>
      <c r="B89" s="593"/>
      <c r="C89" s="594"/>
      <c r="D89" s="594"/>
      <c r="E89" s="594"/>
      <c r="F89" s="594"/>
      <c r="G89" s="594"/>
      <c r="H89" s="594"/>
      <c r="I89" s="595"/>
      <c r="J89" s="487"/>
    </row>
    <row r="90" spans="1:10" s="365" customFormat="1" ht="12.75" customHeight="1">
      <c r="A90" s="359"/>
      <c r="B90" s="593"/>
      <c r="C90" s="594"/>
      <c r="D90" s="594"/>
      <c r="E90" s="594"/>
      <c r="F90" s="594"/>
      <c r="G90" s="594"/>
      <c r="H90" s="594"/>
      <c r="I90" s="595"/>
      <c r="J90" s="487"/>
    </row>
    <row r="91" spans="1:10" s="365" customFormat="1" ht="12.75" customHeight="1">
      <c r="A91" s="359"/>
      <c r="B91" s="593"/>
      <c r="C91" s="594"/>
      <c r="D91" s="594"/>
      <c r="E91" s="594"/>
      <c r="F91" s="594"/>
      <c r="G91" s="594"/>
      <c r="H91" s="594"/>
      <c r="I91" s="595"/>
      <c r="J91" s="487"/>
    </row>
    <row r="92" spans="1:10" s="365" customFormat="1" ht="12.75" customHeight="1">
      <c r="A92" s="359"/>
      <c r="B92" s="593"/>
      <c r="C92" s="594"/>
      <c r="D92" s="594"/>
      <c r="E92" s="594"/>
      <c r="F92" s="594"/>
      <c r="G92" s="594"/>
      <c r="H92" s="594"/>
      <c r="I92" s="595"/>
      <c r="J92" s="487"/>
    </row>
    <row r="93" spans="1:10" s="365" customFormat="1" ht="12.75" customHeight="1">
      <c r="A93" s="359"/>
      <c r="B93" s="593"/>
      <c r="C93" s="594"/>
      <c r="D93" s="594"/>
      <c r="E93" s="594"/>
      <c r="F93" s="594"/>
      <c r="G93" s="594"/>
      <c r="H93" s="594"/>
      <c r="I93" s="595"/>
      <c r="J93" s="487"/>
    </row>
    <row r="94" spans="1:10" s="365" customFormat="1" ht="12.75" customHeight="1">
      <c r="A94" s="359"/>
      <c r="B94" s="593"/>
      <c r="C94" s="594"/>
      <c r="D94" s="594"/>
      <c r="E94" s="594"/>
      <c r="F94" s="594"/>
      <c r="G94" s="594"/>
      <c r="H94" s="594"/>
      <c r="I94" s="595"/>
      <c r="J94" s="487"/>
    </row>
    <row r="95" spans="1:10" s="365" customFormat="1" ht="12.75" customHeight="1">
      <c r="A95" s="359"/>
      <c r="B95" s="593"/>
      <c r="C95" s="594"/>
      <c r="D95" s="594"/>
      <c r="E95" s="594"/>
      <c r="F95" s="594"/>
      <c r="G95" s="594"/>
      <c r="H95" s="594"/>
      <c r="I95" s="595"/>
      <c r="J95" s="487"/>
    </row>
    <row r="96" spans="1:10" s="365" customFormat="1" ht="12.75" customHeight="1">
      <c r="A96" s="359"/>
      <c r="B96" s="593"/>
      <c r="C96" s="594"/>
      <c r="D96" s="594"/>
      <c r="E96" s="594"/>
      <c r="F96" s="594"/>
      <c r="G96" s="594"/>
      <c r="H96" s="594"/>
      <c r="I96" s="595"/>
      <c r="J96" s="487"/>
    </row>
    <row r="97" spans="1:10" s="365" customFormat="1" ht="12.75" customHeight="1">
      <c r="A97" s="359"/>
      <c r="B97" s="593"/>
      <c r="C97" s="594"/>
      <c r="D97" s="594"/>
      <c r="E97" s="594"/>
      <c r="F97" s="594"/>
      <c r="G97" s="594"/>
      <c r="H97" s="594"/>
      <c r="I97" s="595"/>
      <c r="J97" s="487"/>
    </row>
    <row r="98" spans="1:10" s="365" customFormat="1" ht="12.75" customHeight="1">
      <c r="A98" s="359"/>
      <c r="B98" s="593"/>
      <c r="C98" s="594"/>
      <c r="D98" s="594"/>
      <c r="E98" s="594"/>
      <c r="F98" s="594"/>
      <c r="G98" s="594"/>
      <c r="H98" s="594"/>
      <c r="I98" s="595"/>
      <c r="J98" s="487"/>
    </row>
    <row r="99" spans="1:10" s="365" customFormat="1" ht="12.75" customHeight="1">
      <c r="A99" s="359"/>
      <c r="B99" s="596"/>
      <c r="C99" s="597"/>
      <c r="D99" s="597"/>
      <c r="E99" s="597"/>
      <c r="F99" s="597"/>
      <c r="G99" s="597"/>
      <c r="H99" s="597"/>
      <c r="I99" s="598"/>
      <c r="J99" s="487"/>
    </row>
    <row r="100" spans="1:10" s="365" customFormat="1" ht="12.75" customHeight="1">
      <c r="A100" s="359"/>
      <c r="B100" s="457" t="s">
        <v>215</v>
      </c>
      <c r="C100" s="489"/>
      <c r="D100" s="489" t="s">
        <v>216</v>
      </c>
      <c r="E100" s="489"/>
      <c r="F100" s="489"/>
      <c r="G100" s="489"/>
      <c r="H100" s="489" t="s">
        <v>217</v>
      </c>
      <c r="I100" s="490"/>
      <c r="J100" s="487"/>
    </row>
    <row r="101" spans="1:10" s="365" customFormat="1" ht="12.75" customHeight="1">
      <c r="A101" s="359"/>
      <c r="B101" s="488"/>
      <c r="C101" s="312" t="s">
        <v>166</v>
      </c>
      <c r="D101" s="312" t="s">
        <v>218</v>
      </c>
      <c r="E101" s="312" t="s">
        <v>166</v>
      </c>
      <c r="F101" s="312"/>
      <c r="G101" s="312"/>
      <c r="H101" s="582" t="s">
        <v>166</v>
      </c>
      <c r="I101" s="583"/>
      <c r="J101" s="487"/>
    </row>
    <row r="102" spans="1:10" s="365" customFormat="1" ht="12.75" customHeight="1" thickBot="1">
      <c r="A102" s="359"/>
      <c r="B102" s="584"/>
      <c r="C102" s="571"/>
      <c r="D102" s="571"/>
      <c r="E102" s="571"/>
      <c r="F102" s="571"/>
      <c r="G102" s="571"/>
      <c r="H102" s="571"/>
      <c r="I102" s="495"/>
      <c r="J102" s="487"/>
    </row>
    <row r="103" spans="1:10" s="365" customFormat="1" ht="12.75" customHeight="1">
      <c r="A103" s="359"/>
      <c r="B103" s="599"/>
      <c r="C103" s="446"/>
      <c r="D103" s="600"/>
      <c r="E103" s="600"/>
      <c r="F103" s="446"/>
      <c r="G103" s="446"/>
      <c r="H103" s="448"/>
      <c r="I103" s="448"/>
      <c r="J103" s="487"/>
    </row>
    <row r="104" spans="1:10" s="365" customFormat="1" ht="12.75" customHeight="1">
      <c r="A104" s="359"/>
      <c r="B104" s="601" t="s">
        <v>219</v>
      </c>
      <c r="C104" s="446"/>
      <c r="D104" s="600"/>
      <c r="E104" s="600"/>
      <c r="F104" s="446"/>
      <c r="G104" s="446"/>
      <c r="H104" s="448"/>
      <c r="I104" s="448"/>
      <c r="J104" s="487"/>
    </row>
    <row r="105" spans="1:10" s="365" customFormat="1" ht="12.75" customHeight="1">
      <c r="A105" s="359"/>
      <c r="B105" s="601" t="s">
        <v>220</v>
      </c>
      <c r="C105" s="446"/>
      <c r="D105" s="600"/>
      <c r="E105" s="600"/>
      <c r="F105" s="446"/>
      <c r="G105" s="446"/>
      <c r="H105" s="448"/>
      <c r="I105" s="448"/>
      <c r="J105" s="487"/>
    </row>
    <row r="106" spans="1:10" s="365" customFormat="1" ht="12.75" customHeight="1">
      <c r="A106" s="359"/>
      <c r="B106" s="601" t="s">
        <v>221</v>
      </c>
      <c r="C106" s="446"/>
      <c r="D106" s="600"/>
      <c r="E106" s="600"/>
      <c r="F106" s="446"/>
      <c r="G106" s="446"/>
      <c r="H106" s="448"/>
      <c r="I106" s="448"/>
      <c r="J106" s="487"/>
    </row>
    <row r="107" spans="1:10" s="365" customFormat="1" ht="12.75" customHeight="1">
      <c r="A107" s="359"/>
      <c r="B107" s="599"/>
      <c r="C107" s="446"/>
      <c r="D107" s="600"/>
      <c r="E107" s="600"/>
      <c r="F107" s="446"/>
      <c r="G107" s="446"/>
      <c r="H107" s="448"/>
      <c r="I107" s="448"/>
      <c r="J107" s="487"/>
    </row>
    <row r="108" spans="1:10" s="365" customFormat="1" ht="12.75" customHeight="1">
      <c r="A108" s="359"/>
      <c r="B108" s="599"/>
      <c r="C108" s="446"/>
      <c r="D108" s="600"/>
      <c r="E108" s="602"/>
      <c r="F108" s="446"/>
      <c r="G108" s="446"/>
      <c r="H108" s="448"/>
      <c r="I108" s="448"/>
      <c r="J108" s="487"/>
    </row>
    <row r="109" spans="1:10" s="365" customFormat="1" ht="12.75" customHeight="1">
      <c r="A109" s="359"/>
      <c r="B109" s="599"/>
      <c r="C109" s="446"/>
      <c r="D109" s="600"/>
      <c r="E109" s="600"/>
      <c r="F109" s="446"/>
      <c r="G109" s="446"/>
      <c r="H109" s="448"/>
      <c r="I109" s="448"/>
      <c r="J109" s="487"/>
    </row>
    <row r="110" spans="1:10" s="365" customFormat="1" ht="12.75" customHeight="1">
      <c r="A110" s="359"/>
      <c r="B110" s="599"/>
      <c r="C110" s="446"/>
      <c r="D110" s="600"/>
      <c r="E110" s="600"/>
      <c r="F110" s="446"/>
      <c r="G110" s="446"/>
      <c r="H110" s="448"/>
      <c r="I110" s="448"/>
      <c r="J110" s="487"/>
    </row>
    <row r="111" spans="1:10" s="365" customFormat="1" ht="12.75" customHeight="1">
      <c r="A111" s="359"/>
      <c r="B111" s="599"/>
      <c r="C111" s="446"/>
      <c r="D111" s="600"/>
      <c r="E111" s="600"/>
      <c r="F111" s="446"/>
      <c r="G111" s="446"/>
      <c r="H111" s="448"/>
      <c r="I111" s="448"/>
      <c r="J111" s="487"/>
    </row>
    <row r="112" spans="1:10" s="365" customFormat="1" ht="12.75" customHeight="1">
      <c r="A112" s="359"/>
      <c r="B112" s="599"/>
      <c r="C112" s="446"/>
      <c r="D112" s="600"/>
      <c r="E112" s="600"/>
      <c r="F112" s="446"/>
      <c r="G112" s="446"/>
      <c r="H112" s="448"/>
      <c r="I112" s="448"/>
      <c r="J112" s="487"/>
    </row>
    <row r="113" spans="1:10" s="365" customFormat="1" ht="12.75" customHeight="1">
      <c r="A113" s="359"/>
      <c r="B113" s="599"/>
      <c r="C113" s="446"/>
      <c r="D113" s="600"/>
      <c r="E113" s="600"/>
      <c r="F113" s="446"/>
      <c r="G113" s="446"/>
      <c r="H113" s="448"/>
      <c r="I113" s="448"/>
      <c r="J113" s="487"/>
    </row>
    <row r="114" spans="1:10" s="365" customFormat="1" ht="12.75" customHeight="1">
      <c r="A114" s="359"/>
      <c r="B114" s="496"/>
      <c r="C114" s="496"/>
      <c r="D114" s="496"/>
      <c r="E114" s="496"/>
      <c r="F114" s="496"/>
      <c r="G114" s="496"/>
      <c r="H114" s="496"/>
      <c r="I114" s="496"/>
      <c r="J114" s="487"/>
    </row>
    <row r="115" spans="1:10" s="365" customFormat="1" ht="12.75" customHeight="1">
      <c r="A115" s="359"/>
      <c r="B115" s="585"/>
      <c r="C115" s="585"/>
      <c r="D115" s="585"/>
      <c r="E115" s="585"/>
      <c r="F115" s="585"/>
      <c r="G115" s="585"/>
      <c r="H115" s="585"/>
      <c r="I115" s="304"/>
      <c r="J115" s="487"/>
    </row>
    <row r="116" spans="1:10" s="365" customFormat="1" ht="12.75" customHeight="1">
      <c r="A116" s="359"/>
      <c r="B116" s="304"/>
      <c r="C116" s="304"/>
      <c r="D116" s="304"/>
      <c r="E116" s="304"/>
      <c r="F116" s="304"/>
      <c r="G116" s="304"/>
      <c r="H116" s="304"/>
      <c r="I116" s="304"/>
      <c r="J116" s="487"/>
    </row>
    <row r="117" spans="1:9" s="365" customFormat="1" ht="12.75" customHeight="1">
      <c r="A117" s="304"/>
      <c r="B117" s="304"/>
      <c r="C117" s="304"/>
      <c r="D117" s="304"/>
      <c r="E117" s="304"/>
      <c r="F117" s="304"/>
      <c r="G117" s="304"/>
      <c r="H117" s="304"/>
      <c r="I117" s="304"/>
    </row>
    <row r="118" spans="1:9" s="365" customFormat="1" ht="12.75" customHeight="1">
      <c r="A118" s="304"/>
      <c r="B118" s="304"/>
      <c r="C118" s="304"/>
      <c r="D118" s="304"/>
      <c r="E118" s="304"/>
      <c r="F118" s="304"/>
      <c r="G118" s="304"/>
      <c r="H118" s="304"/>
      <c r="I118" s="304"/>
    </row>
    <row r="119" spans="1:9" ht="12.75" customHeight="1">
      <c r="A119" s="304"/>
      <c r="B119" s="304"/>
      <c r="C119" s="304"/>
      <c r="D119" s="304"/>
      <c r="E119" s="304"/>
      <c r="F119" s="304"/>
      <c r="G119" s="304"/>
      <c r="H119" s="304"/>
      <c r="I119" s="304"/>
    </row>
    <row r="120" spans="1:9" ht="12.75" customHeight="1">
      <c r="A120" s="304"/>
      <c r="B120" s="304"/>
      <c r="C120" s="304"/>
      <c r="D120" s="304"/>
      <c r="E120" s="304"/>
      <c r="F120" s="304"/>
      <c r="G120" s="304"/>
      <c r="H120" s="304"/>
      <c r="I120" s="304"/>
    </row>
    <row r="121" spans="1:9" ht="12.75" customHeight="1">
      <c r="A121" s="304"/>
      <c r="B121" s="304"/>
      <c r="C121" s="304"/>
      <c r="D121" s="304"/>
      <c r="E121" s="304"/>
      <c r="F121" s="304"/>
      <c r="G121" s="304"/>
      <c r="H121" s="304"/>
      <c r="I121" s="304"/>
    </row>
    <row r="122" spans="1:9" ht="12.75" customHeight="1">
      <c r="A122" s="304"/>
      <c r="B122" s="304"/>
      <c r="C122" s="304"/>
      <c r="D122" s="304"/>
      <c r="E122" s="304"/>
      <c r="F122" s="304"/>
      <c r="G122" s="304"/>
      <c r="H122" s="304"/>
      <c r="I122" s="304"/>
    </row>
    <row r="123" spans="1:9" ht="12.75" customHeight="1">
      <c r="A123" s="304"/>
      <c r="B123" s="304"/>
      <c r="C123" s="304"/>
      <c r="D123" s="304"/>
      <c r="E123" s="304"/>
      <c r="F123" s="304"/>
      <c r="G123" s="304"/>
      <c r="H123" s="304"/>
      <c r="I123" s="304"/>
    </row>
    <row r="124" spans="1:9" ht="12.75" customHeight="1">
      <c r="A124" s="304"/>
      <c r="B124" s="304"/>
      <c r="C124" s="304"/>
      <c r="D124" s="304"/>
      <c r="E124" s="304"/>
      <c r="F124" s="304"/>
      <c r="G124" s="304"/>
      <c r="H124" s="304"/>
      <c r="I124" s="304"/>
    </row>
    <row r="125" spans="1:9" ht="12.75" customHeight="1">
      <c r="A125" s="304"/>
      <c r="B125" s="304"/>
      <c r="C125" s="304"/>
      <c r="D125" s="304"/>
      <c r="E125" s="304"/>
      <c r="F125" s="304"/>
      <c r="G125" s="304"/>
      <c r="H125" s="304"/>
      <c r="I125" s="304"/>
    </row>
    <row r="126" spans="1:9" ht="12.75" customHeight="1">
      <c r="A126" s="304"/>
      <c r="B126" s="304"/>
      <c r="C126" s="304"/>
      <c r="D126" s="304"/>
      <c r="E126" s="304"/>
      <c r="F126" s="304"/>
      <c r="G126" s="304"/>
      <c r="H126" s="304"/>
      <c r="I126" s="304"/>
    </row>
    <row r="127" spans="1:9" ht="12.75" customHeight="1">
      <c r="A127" s="304"/>
      <c r="B127" s="304"/>
      <c r="C127" s="304"/>
      <c r="D127" s="304"/>
      <c r="E127" s="304"/>
      <c r="F127" s="304"/>
      <c r="G127" s="304"/>
      <c r="H127" s="304"/>
      <c r="I127" s="304"/>
    </row>
    <row r="128" spans="1:9" ht="12.75" customHeight="1">
      <c r="A128" s="304"/>
      <c r="B128" s="304"/>
      <c r="C128" s="304"/>
      <c r="D128" s="304"/>
      <c r="E128" s="304"/>
      <c r="F128" s="304"/>
      <c r="G128" s="304"/>
      <c r="H128" s="304"/>
      <c r="I128" s="304"/>
    </row>
    <row r="129" spans="1:9" ht="12.75" customHeight="1">
      <c r="A129" s="304"/>
      <c r="B129" s="304"/>
      <c r="C129" s="304"/>
      <c r="D129" s="304"/>
      <c r="E129" s="304"/>
      <c r="F129" s="304"/>
      <c r="G129" s="304"/>
      <c r="H129" s="304"/>
      <c r="I129" s="304"/>
    </row>
    <row r="130" spans="1:9" ht="12.75" customHeight="1">
      <c r="A130" s="304"/>
      <c r="B130" s="304"/>
      <c r="C130" s="304"/>
      <c r="D130" s="304"/>
      <c r="E130" s="304"/>
      <c r="F130" s="304"/>
      <c r="G130" s="304"/>
      <c r="H130" s="304"/>
      <c r="I130" s="304"/>
    </row>
    <row r="131" spans="1:9" ht="12.75" customHeight="1">
      <c r="A131" s="304"/>
      <c r="B131" s="304"/>
      <c r="C131" s="304"/>
      <c r="D131" s="304"/>
      <c r="E131" s="304"/>
      <c r="F131" s="304"/>
      <c r="G131" s="304"/>
      <c r="H131" s="304"/>
      <c r="I131" s="304"/>
    </row>
    <row r="132" spans="1:9" ht="12.75" customHeight="1">
      <c r="A132" s="304"/>
      <c r="B132" s="304"/>
      <c r="C132" s="304"/>
      <c r="D132" s="304"/>
      <c r="E132" s="304"/>
      <c r="F132" s="304"/>
      <c r="G132" s="304"/>
      <c r="H132" s="304"/>
      <c r="I132" s="304"/>
    </row>
    <row r="133" spans="1:9" ht="12.75" customHeight="1">
      <c r="A133" s="304"/>
      <c r="B133" s="304"/>
      <c r="C133" s="304"/>
      <c r="D133" s="304"/>
      <c r="E133" s="304"/>
      <c r="F133" s="304"/>
      <c r="G133" s="304"/>
      <c r="H133" s="304"/>
      <c r="I133" s="304"/>
    </row>
    <row r="134" spans="1:9" ht="12.75" customHeight="1">
      <c r="A134" s="304"/>
      <c r="B134" s="304"/>
      <c r="C134" s="304"/>
      <c r="D134" s="304"/>
      <c r="E134" s="304"/>
      <c r="F134" s="304"/>
      <c r="G134" s="304"/>
      <c r="H134" s="304"/>
      <c r="I134" s="304"/>
    </row>
    <row r="135" spans="1:9" ht="12.75" customHeight="1">
      <c r="A135" s="304"/>
      <c r="B135" s="304"/>
      <c r="C135" s="304"/>
      <c r="D135" s="304"/>
      <c r="E135" s="304"/>
      <c r="F135" s="304"/>
      <c r="G135" s="304"/>
      <c r="H135" s="304"/>
      <c r="I135" s="304"/>
    </row>
    <row r="136" spans="1:9" ht="12.75" customHeight="1">
      <c r="A136" s="304"/>
      <c r="B136" s="304"/>
      <c r="C136" s="304"/>
      <c r="D136" s="304"/>
      <c r="E136" s="304"/>
      <c r="F136" s="304"/>
      <c r="G136" s="304"/>
      <c r="H136" s="304"/>
      <c r="I136" s="304"/>
    </row>
    <row r="137" spans="1:9" ht="12.75" customHeight="1">
      <c r="A137" s="304"/>
      <c r="B137" s="304"/>
      <c r="C137" s="304"/>
      <c r="D137" s="304"/>
      <c r="E137" s="603" t="s">
        <v>249</v>
      </c>
      <c r="F137" s="304"/>
      <c r="G137" s="304"/>
      <c r="H137" s="304"/>
      <c r="I137" s="304"/>
    </row>
    <row r="138" spans="1:9" ht="12.75" customHeight="1">
      <c r="A138" s="304"/>
      <c r="B138" s="304"/>
      <c r="C138" s="304"/>
      <c r="D138" s="304"/>
      <c r="E138" s="304"/>
      <c r="F138" s="304"/>
      <c r="G138" s="304"/>
      <c r="H138" s="304"/>
      <c r="I138" s="304"/>
    </row>
    <row r="139" spans="1:9" ht="12.75" customHeight="1">
      <c r="A139" s="304"/>
      <c r="B139" s="304"/>
      <c r="C139" s="304"/>
      <c r="D139" s="304"/>
      <c r="E139" s="304"/>
      <c r="F139" s="304"/>
      <c r="G139" s="304"/>
      <c r="H139" s="304"/>
      <c r="I139" s="304"/>
    </row>
    <row r="140" spans="1:9" ht="12.75" customHeight="1">
      <c r="A140" s="304"/>
      <c r="B140" s="304"/>
      <c r="C140" s="304"/>
      <c r="D140" s="304"/>
      <c r="E140" s="304"/>
      <c r="F140" s="304"/>
      <c r="G140" s="304"/>
      <c r="H140" s="304"/>
      <c r="I140" s="304"/>
    </row>
    <row r="141" spans="1:9" ht="12.75" customHeight="1">
      <c r="A141" s="304"/>
      <c r="B141" s="304"/>
      <c r="C141" s="304"/>
      <c r="D141" s="304"/>
      <c r="E141" s="304"/>
      <c r="F141" s="304"/>
      <c r="G141" s="304"/>
      <c r="H141" s="304"/>
      <c r="I141" s="304"/>
    </row>
    <row r="142" spans="1:9" ht="12.75" customHeight="1">
      <c r="A142" s="304"/>
      <c r="B142" s="304"/>
      <c r="C142" s="304"/>
      <c r="D142" s="304"/>
      <c r="E142" s="304"/>
      <c r="F142" s="304"/>
      <c r="G142" s="304"/>
      <c r="H142" s="304"/>
      <c r="I142" s="304"/>
    </row>
    <row r="143" spans="1:9" ht="12.75" customHeight="1">
      <c r="A143" s="304"/>
      <c r="B143" s="304"/>
      <c r="C143" s="304"/>
      <c r="D143" s="304"/>
      <c r="E143" s="304"/>
      <c r="F143" s="304"/>
      <c r="G143" s="304"/>
      <c r="H143" s="304"/>
      <c r="I143" s="304"/>
    </row>
    <row r="144" spans="1:9" ht="12.75" customHeight="1">
      <c r="A144" s="304"/>
      <c r="B144" s="304"/>
      <c r="C144" s="304"/>
      <c r="D144" s="304"/>
      <c r="E144" s="304"/>
      <c r="F144" s="304"/>
      <c r="G144" s="304"/>
      <c r="H144" s="304"/>
      <c r="I144" s="304"/>
    </row>
    <row r="145" spans="1:9" ht="13.5" customHeight="1">
      <c r="A145" s="304"/>
      <c r="B145" s="304"/>
      <c r="C145" s="304"/>
      <c r="D145" s="304"/>
      <c r="E145" s="304"/>
      <c r="F145" s="304"/>
      <c r="G145" s="304"/>
      <c r="H145" s="304"/>
      <c r="I145" s="304"/>
    </row>
    <row r="146" spans="1:9" ht="13.5" customHeight="1">
      <c r="A146" s="304"/>
      <c r="B146" s="304"/>
      <c r="C146" s="304"/>
      <c r="D146" s="304"/>
      <c r="E146" s="304"/>
      <c r="F146" s="304"/>
      <c r="G146" s="304"/>
      <c r="H146" s="304"/>
      <c r="I146" s="304"/>
    </row>
    <row r="147" spans="1:9" ht="13.5" customHeight="1">
      <c r="A147" s="304"/>
      <c r="B147" s="304"/>
      <c r="C147" s="304"/>
      <c r="D147" s="304"/>
      <c r="E147" s="304"/>
      <c r="F147" s="304"/>
      <c r="G147" s="304"/>
      <c r="H147" s="304"/>
      <c r="I147" s="304"/>
    </row>
    <row r="148" spans="1:9" ht="13.5" customHeight="1">
      <c r="A148" s="304"/>
      <c r="B148" s="304"/>
      <c r="C148" s="304"/>
      <c r="D148" s="304"/>
      <c r="E148" s="304"/>
      <c r="F148" s="304"/>
      <c r="G148" s="304"/>
      <c r="H148" s="304"/>
      <c r="I148" s="304"/>
    </row>
    <row r="149" spans="1:9" ht="13.5" customHeight="1">
      <c r="A149" s="304"/>
      <c r="B149" s="304"/>
      <c r="C149" s="304"/>
      <c r="D149" s="304"/>
      <c r="E149" s="304"/>
      <c r="F149" s="304"/>
      <c r="G149" s="304"/>
      <c r="H149" s="304"/>
      <c r="I149" s="304"/>
    </row>
    <row r="150" spans="1:9" ht="13.5" customHeight="1">
      <c r="A150" s="304"/>
      <c r="B150" s="304"/>
      <c r="C150" s="304"/>
      <c r="D150" s="304"/>
      <c r="E150" s="304"/>
      <c r="F150" s="304"/>
      <c r="G150" s="304"/>
      <c r="H150" s="304"/>
      <c r="I150" s="304"/>
    </row>
    <row r="151" spans="1:9" ht="13.5" customHeight="1">
      <c r="A151" s="304"/>
      <c r="B151" s="304"/>
      <c r="C151" s="304"/>
      <c r="D151" s="304"/>
      <c r="E151" s="304"/>
      <c r="F151" s="304"/>
      <c r="G151" s="304"/>
      <c r="H151" s="304"/>
      <c r="I151" s="304"/>
    </row>
    <row r="152" spans="1:9" ht="13.5" customHeight="1">
      <c r="A152" s="304"/>
      <c r="B152" s="304"/>
      <c r="C152" s="304"/>
      <c r="D152" s="304"/>
      <c r="E152" s="304"/>
      <c r="F152" s="304"/>
      <c r="G152" s="304"/>
      <c r="H152" s="304"/>
      <c r="I152" s="304"/>
    </row>
    <row r="153" spans="1:9" ht="13.5" customHeight="1">
      <c r="A153" s="304"/>
      <c r="B153" s="304"/>
      <c r="C153" s="304"/>
      <c r="D153" s="304"/>
      <c r="E153" s="304"/>
      <c r="F153" s="304"/>
      <c r="G153" s="304"/>
      <c r="H153" s="304"/>
      <c r="I153" s="304"/>
    </row>
    <row r="154" spans="1:9" ht="12.75">
      <c r="A154" s="304"/>
      <c r="B154" s="304"/>
      <c r="C154" s="304"/>
      <c r="D154" s="304"/>
      <c r="E154" s="304"/>
      <c r="F154" s="304"/>
      <c r="G154" s="304"/>
      <c r="H154" s="304"/>
      <c r="I154" s="304"/>
    </row>
    <row r="155" spans="1:9" ht="12.75">
      <c r="A155" s="304"/>
      <c r="B155" s="304"/>
      <c r="C155" s="304"/>
      <c r="D155" s="304"/>
      <c r="E155" s="304"/>
      <c r="F155" s="304"/>
      <c r="G155" s="304"/>
      <c r="H155" s="304"/>
      <c r="I155" s="304"/>
    </row>
    <row r="156" spans="1:9" ht="12.75">
      <c r="A156" s="304"/>
      <c r="B156" s="304"/>
      <c r="C156" s="304"/>
      <c r="D156" s="304"/>
      <c r="E156" s="304"/>
      <c r="F156" s="304"/>
      <c r="G156" s="304"/>
      <c r="H156" s="304"/>
      <c r="I156" s="304"/>
    </row>
    <row r="157" spans="1:9" ht="12.75">
      <c r="A157" s="304"/>
      <c r="B157" s="304"/>
      <c r="C157" s="304"/>
      <c r="D157" s="304"/>
      <c r="E157" s="304"/>
      <c r="F157" s="304"/>
      <c r="G157" s="304"/>
      <c r="H157" s="304"/>
      <c r="I157" s="304"/>
    </row>
    <row r="158" spans="1:9" ht="12.75">
      <c r="A158" s="304"/>
      <c r="B158" s="304"/>
      <c r="C158" s="304"/>
      <c r="D158" s="304"/>
      <c r="E158" s="304"/>
      <c r="F158" s="304"/>
      <c r="G158" s="304"/>
      <c r="H158" s="304"/>
      <c r="I158" s="304"/>
    </row>
    <row r="159" spans="1:9" ht="12.75">
      <c r="A159" s="304"/>
      <c r="B159" s="304"/>
      <c r="C159" s="304"/>
      <c r="D159" s="304"/>
      <c r="E159" s="304"/>
      <c r="F159" s="304"/>
      <c r="G159" s="304"/>
      <c r="H159" s="304"/>
      <c r="I159" s="304"/>
    </row>
    <row r="160" spans="1:9" ht="12.75">
      <c r="A160" s="304"/>
      <c r="B160" s="304"/>
      <c r="C160" s="304"/>
      <c r="D160" s="304"/>
      <c r="E160" s="304"/>
      <c r="F160" s="304"/>
      <c r="G160" s="304"/>
      <c r="H160" s="304"/>
      <c r="I160" s="304"/>
    </row>
    <row r="161" spans="1:9" ht="12.75">
      <c r="A161" s="304"/>
      <c r="B161" s="304"/>
      <c r="C161" s="304"/>
      <c r="D161" s="304"/>
      <c r="E161" s="304"/>
      <c r="F161" s="304"/>
      <c r="G161" s="304"/>
      <c r="H161" s="304"/>
      <c r="I161" s="304"/>
    </row>
    <row r="162" spans="1:9" ht="12.75">
      <c r="A162" s="304"/>
      <c r="B162" s="304"/>
      <c r="C162" s="304"/>
      <c r="D162" s="304"/>
      <c r="E162" s="304"/>
      <c r="F162" s="304"/>
      <c r="G162" s="304"/>
      <c r="H162" s="304"/>
      <c r="I162" s="304"/>
    </row>
    <row r="163" spans="1:9" ht="12.75">
      <c r="A163" s="304"/>
      <c r="B163" s="304"/>
      <c r="C163" s="304"/>
      <c r="D163" s="304"/>
      <c r="E163" s="304"/>
      <c r="F163" s="304"/>
      <c r="G163" s="304"/>
      <c r="H163" s="304"/>
      <c r="I163" s="304"/>
    </row>
    <row r="164" spans="1:9" ht="12.75">
      <c r="A164" s="304"/>
      <c r="B164" s="304"/>
      <c r="C164" s="304"/>
      <c r="D164" s="304"/>
      <c r="E164" s="304"/>
      <c r="F164" s="304"/>
      <c r="G164" s="304"/>
      <c r="H164" s="304"/>
      <c r="I164" s="304"/>
    </row>
    <row r="165" spans="1:9" ht="12.75">
      <c r="A165" s="304"/>
      <c r="B165" s="304"/>
      <c r="C165" s="304"/>
      <c r="D165" s="304"/>
      <c r="E165" s="304"/>
      <c r="F165" s="304"/>
      <c r="G165" s="304"/>
      <c r="H165" s="304"/>
      <c r="I165" s="304"/>
    </row>
    <row r="166" spans="1:9" ht="12.75">
      <c r="A166" s="304"/>
      <c r="B166" s="304"/>
      <c r="C166" s="304"/>
      <c r="D166" s="304"/>
      <c r="E166" s="304"/>
      <c r="F166" s="304"/>
      <c r="G166" s="304"/>
      <c r="H166" s="304"/>
      <c r="I166" s="304"/>
    </row>
    <row r="167" spans="1:9" ht="12.75">
      <c r="A167" s="304"/>
      <c r="B167" s="304"/>
      <c r="C167" s="304"/>
      <c r="D167" s="304"/>
      <c r="E167" s="304"/>
      <c r="F167" s="304"/>
      <c r="G167" s="304"/>
      <c r="H167" s="304"/>
      <c r="I167" s="304"/>
    </row>
    <row r="168" spans="1:9" ht="12.75">
      <c r="A168" s="304"/>
      <c r="B168" s="304"/>
      <c r="C168" s="304"/>
      <c r="D168" s="304"/>
      <c r="E168" s="304"/>
      <c r="F168" s="304"/>
      <c r="G168" s="304"/>
      <c r="H168" s="304"/>
      <c r="I168" s="304"/>
    </row>
    <row r="169" spans="1:9" ht="12.75">
      <c r="A169" s="304"/>
      <c r="B169" s="304"/>
      <c r="C169" s="304"/>
      <c r="D169" s="304"/>
      <c r="E169" s="304"/>
      <c r="F169" s="304"/>
      <c r="G169" s="304"/>
      <c r="H169" s="304"/>
      <c r="I169" s="304"/>
    </row>
    <row r="170" spans="1:9" ht="12.75">
      <c r="A170" s="304"/>
      <c r="B170" s="304"/>
      <c r="C170" s="304"/>
      <c r="D170" s="304"/>
      <c r="E170" s="304"/>
      <c r="F170" s="304"/>
      <c r="G170" s="304"/>
      <c r="H170" s="304"/>
      <c r="I170" s="304"/>
    </row>
    <row r="171" spans="1:9" ht="12.75">
      <c r="A171" s="304"/>
      <c r="B171" s="304"/>
      <c r="C171" s="304"/>
      <c r="D171" s="304"/>
      <c r="E171" s="304"/>
      <c r="F171" s="304"/>
      <c r="G171" s="304"/>
      <c r="H171" s="304"/>
      <c r="I171" s="304"/>
    </row>
    <row r="172" spans="1:9" ht="12.75">
      <c r="A172" s="304"/>
      <c r="B172" s="304"/>
      <c r="C172" s="304"/>
      <c r="D172" s="304"/>
      <c r="E172" s="304"/>
      <c r="F172" s="304"/>
      <c r="G172" s="304"/>
      <c r="H172" s="304"/>
      <c r="I172" s="304"/>
    </row>
    <row r="173" spans="1:9" ht="12.75">
      <c r="A173" s="304"/>
      <c r="B173" s="304"/>
      <c r="C173" s="304"/>
      <c r="D173" s="304"/>
      <c r="E173" s="304"/>
      <c r="F173" s="304"/>
      <c r="G173" s="304"/>
      <c r="H173" s="304"/>
      <c r="I173" s="304"/>
    </row>
    <row r="174" spans="1:9" ht="12.75">
      <c r="A174" s="304"/>
      <c r="B174" s="304"/>
      <c r="C174" s="304"/>
      <c r="D174" s="304"/>
      <c r="E174" s="304"/>
      <c r="F174" s="304"/>
      <c r="G174" s="304"/>
      <c r="H174" s="304"/>
      <c r="I174" s="304"/>
    </row>
    <row r="175" spans="1:9" ht="12.75">
      <c r="A175" s="304"/>
      <c r="B175" s="304"/>
      <c r="C175" s="304"/>
      <c r="D175" s="304"/>
      <c r="E175" s="304"/>
      <c r="F175" s="304"/>
      <c r="G175" s="304"/>
      <c r="H175" s="304"/>
      <c r="I175" s="304"/>
    </row>
    <row r="176" spans="1:9" ht="12.75">
      <c r="A176" s="304"/>
      <c r="B176" s="304"/>
      <c r="C176" s="304"/>
      <c r="D176" s="304"/>
      <c r="E176" s="304"/>
      <c r="F176" s="304"/>
      <c r="G176" s="304"/>
      <c r="H176" s="304"/>
      <c r="I176" s="304"/>
    </row>
    <row r="177" spans="1:9" ht="12.75">
      <c r="A177" s="304"/>
      <c r="B177" s="304"/>
      <c r="C177" s="304"/>
      <c r="D177" s="304"/>
      <c r="E177" s="304"/>
      <c r="F177" s="304"/>
      <c r="G177" s="304"/>
      <c r="H177" s="304"/>
      <c r="I177" s="304"/>
    </row>
    <row r="178" spans="1:9" ht="12.75">
      <c r="A178" s="304"/>
      <c r="B178" s="304"/>
      <c r="C178" s="304"/>
      <c r="D178" s="304"/>
      <c r="E178" s="304"/>
      <c r="F178" s="304"/>
      <c r="G178" s="304"/>
      <c r="H178" s="304"/>
      <c r="I178" s="304"/>
    </row>
    <row r="179" spans="1:9" ht="12.75">
      <c r="A179" s="304"/>
      <c r="B179" s="304"/>
      <c r="C179" s="304"/>
      <c r="D179" s="304"/>
      <c r="E179" s="304"/>
      <c r="F179" s="304"/>
      <c r="G179" s="304"/>
      <c r="H179" s="304"/>
      <c r="I179" s="304"/>
    </row>
    <row r="180" spans="1:9" ht="12.75">
      <c r="A180" s="304"/>
      <c r="B180" s="304"/>
      <c r="C180" s="304"/>
      <c r="D180" s="304"/>
      <c r="E180" s="304"/>
      <c r="F180" s="304"/>
      <c r="G180" s="304"/>
      <c r="H180" s="304"/>
      <c r="I180" s="304"/>
    </row>
    <row r="181" spans="1:9" ht="12.75">
      <c r="A181" s="304"/>
      <c r="B181" s="304"/>
      <c r="C181" s="304"/>
      <c r="D181" s="304"/>
      <c r="E181" s="304"/>
      <c r="F181" s="304"/>
      <c r="G181" s="304"/>
      <c r="H181" s="304"/>
      <c r="I181" s="304"/>
    </row>
    <row r="182" spans="1:9" ht="12.75">
      <c r="A182" s="304"/>
      <c r="B182" s="304"/>
      <c r="C182" s="304"/>
      <c r="D182" s="304"/>
      <c r="E182" s="304"/>
      <c r="F182" s="304"/>
      <c r="G182" s="304"/>
      <c r="H182" s="304"/>
      <c r="I182" s="304"/>
    </row>
    <row r="183" spans="1:9" ht="12.75">
      <c r="A183" s="304"/>
      <c r="B183" s="304"/>
      <c r="C183" s="304"/>
      <c r="D183" s="304"/>
      <c r="E183" s="304"/>
      <c r="F183" s="304"/>
      <c r="G183" s="304"/>
      <c r="H183" s="304"/>
      <c r="I183" s="304"/>
    </row>
    <row r="184" spans="1:9" ht="12.75">
      <c r="A184" s="304"/>
      <c r="B184" s="304"/>
      <c r="C184" s="304"/>
      <c r="D184" s="304"/>
      <c r="E184" s="304"/>
      <c r="F184" s="304"/>
      <c r="G184" s="304"/>
      <c r="H184" s="304"/>
      <c r="I184" s="304"/>
    </row>
    <row r="185" spans="1:9" ht="12.75">
      <c r="A185" s="304"/>
      <c r="B185" s="304"/>
      <c r="C185" s="304"/>
      <c r="D185" s="304"/>
      <c r="E185" s="304"/>
      <c r="F185" s="304"/>
      <c r="G185" s="304"/>
      <c r="H185" s="304"/>
      <c r="I185" s="304"/>
    </row>
    <row r="186" spans="1:9" ht="12.75">
      <c r="A186" s="304"/>
      <c r="B186" s="304"/>
      <c r="C186" s="304"/>
      <c r="D186" s="304"/>
      <c r="E186" s="304"/>
      <c r="F186" s="304"/>
      <c r="G186" s="304"/>
      <c r="H186" s="304"/>
      <c r="I186" s="304"/>
    </row>
    <row r="187" spans="1:9" ht="12.75">
      <c r="A187" s="304"/>
      <c r="B187" s="304"/>
      <c r="C187" s="304"/>
      <c r="D187" s="304"/>
      <c r="E187" s="304"/>
      <c r="F187" s="304"/>
      <c r="G187" s="304"/>
      <c r="H187" s="304"/>
      <c r="I187" s="304"/>
    </row>
    <row r="188" spans="1:9" ht="12.75">
      <c r="A188" s="304"/>
      <c r="B188" s="304"/>
      <c r="C188" s="304"/>
      <c r="D188" s="304"/>
      <c r="E188" s="304"/>
      <c r="F188" s="304"/>
      <c r="G188" s="304"/>
      <c r="H188" s="304"/>
      <c r="I188" s="304"/>
    </row>
    <row r="189" spans="1:9" ht="12.75">
      <c r="A189" s="304"/>
      <c r="B189" s="304"/>
      <c r="C189" s="304"/>
      <c r="D189" s="304"/>
      <c r="E189" s="304"/>
      <c r="F189" s="304"/>
      <c r="G189" s="304"/>
      <c r="H189" s="304"/>
      <c r="I189" s="304"/>
    </row>
    <row r="190" spans="1:9" ht="12.75">
      <c r="A190" s="304"/>
      <c r="B190" s="304"/>
      <c r="C190" s="304"/>
      <c r="D190" s="304"/>
      <c r="E190" s="304"/>
      <c r="F190" s="304"/>
      <c r="G190" s="304"/>
      <c r="H190" s="304"/>
      <c r="I190" s="304"/>
    </row>
    <row r="191" spans="1:9" ht="12.75">
      <c r="A191" s="304"/>
      <c r="B191" s="304"/>
      <c r="C191" s="304"/>
      <c r="D191" s="304"/>
      <c r="E191" s="304"/>
      <c r="F191" s="304"/>
      <c r="G191" s="304"/>
      <c r="H191" s="304"/>
      <c r="I191" s="304"/>
    </row>
    <row r="192" spans="1:9" ht="12.75">
      <c r="A192" s="304"/>
      <c r="B192" s="304"/>
      <c r="C192" s="304"/>
      <c r="D192" s="304"/>
      <c r="E192" s="304"/>
      <c r="F192" s="304"/>
      <c r="G192" s="304"/>
      <c r="H192" s="304"/>
      <c r="I192" s="304"/>
    </row>
    <row r="193" spans="1:9" ht="12.75">
      <c r="A193" s="304"/>
      <c r="B193" s="304"/>
      <c r="C193" s="304"/>
      <c r="D193" s="304"/>
      <c r="E193" s="304"/>
      <c r="F193" s="304"/>
      <c r="G193" s="304"/>
      <c r="H193" s="304"/>
      <c r="I193" s="304"/>
    </row>
    <row r="194" spans="1:9" ht="12.75">
      <c r="A194" s="304"/>
      <c r="B194" s="304"/>
      <c r="C194" s="304"/>
      <c r="D194" s="304"/>
      <c r="E194" s="304"/>
      <c r="F194" s="304"/>
      <c r="G194" s="304"/>
      <c r="H194" s="304"/>
      <c r="I194" s="304"/>
    </row>
    <row r="195" spans="1:9" ht="12.75">
      <c r="A195" s="304"/>
      <c r="B195" s="304"/>
      <c r="C195" s="304"/>
      <c r="D195" s="304"/>
      <c r="E195" s="304"/>
      <c r="F195" s="304"/>
      <c r="G195" s="304"/>
      <c r="H195" s="304"/>
      <c r="I195" s="304"/>
    </row>
    <row r="196" spans="1:9" ht="12.75">
      <c r="A196" s="304"/>
      <c r="B196" s="304"/>
      <c r="C196" s="304"/>
      <c r="D196" s="304"/>
      <c r="E196" s="304"/>
      <c r="F196" s="304"/>
      <c r="G196" s="304"/>
      <c r="H196" s="304"/>
      <c r="I196" s="304"/>
    </row>
    <row r="197" spans="1:9" ht="12.75">
      <c r="A197" s="304"/>
      <c r="B197" s="304"/>
      <c r="C197" s="304"/>
      <c r="D197" s="304"/>
      <c r="E197" s="304"/>
      <c r="F197" s="304"/>
      <c r="G197" s="304"/>
      <c r="H197" s="304"/>
      <c r="I197" s="304"/>
    </row>
    <row r="198" spans="1:9" ht="12.75">
      <c r="A198" s="304"/>
      <c r="B198" s="304"/>
      <c r="C198" s="304"/>
      <c r="D198" s="304"/>
      <c r="E198" s="304"/>
      <c r="F198" s="304"/>
      <c r="G198" s="304"/>
      <c r="H198" s="304"/>
      <c r="I198" s="304"/>
    </row>
    <row r="199" spans="1:9" ht="12.75">
      <c r="A199" s="304"/>
      <c r="B199" s="304"/>
      <c r="C199" s="304"/>
      <c r="D199" s="304"/>
      <c r="E199" s="304"/>
      <c r="F199" s="304"/>
      <c r="G199" s="304"/>
      <c r="H199" s="304"/>
      <c r="I199" s="304"/>
    </row>
    <row r="200" spans="1:9" ht="12.75">
      <c r="A200" s="304"/>
      <c r="B200" s="304"/>
      <c r="C200" s="304"/>
      <c r="D200" s="304"/>
      <c r="E200" s="304"/>
      <c r="F200" s="304"/>
      <c r="G200" s="304"/>
      <c r="H200" s="304"/>
      <c r="I200" s="304"/>
    </row>
    <row r="201" spans="1:9" ht="12.75">
      <c r="A201" s="304"/>
      <c r="B201" s="304"/>
      <c r="C201" s="304"/>
      <c r="D201" s="304"/>
      <c r="E201" s="304"/>
      <c r="F201" s="304"/>
      <c r="G201" s="304"/>
      <c r="H201" s="304"/>
      <c r="I201" s="304"/>
    </row>
    <row r="202" spans="1:9" ht="12.75">
      <c r="A202" s="304"/>
      <c r="B202" s="304"/>
      <c r="C202" s="304"/>
      <c r="D202" s="304"/>
      <c r="E202" s="304"/>
      <c r="F202" s="304"/>
      <c r="G202" s="304"/>
      <c r="H202" s="304"/>
      <c r="I202" s="304"/>
    </row>
    <row r="203" ht="12.75">
      <c r="A203" s="304"/>
    </row>
    <row r="204" ht="12.75">
      <c r="A204" s="304"/>
    </row>
    <row r="205" ht="12.75">
      <c r="A205" s="304"/>
    </row>
    <row r="206" ht="12.75">
      <c r="A206" s="304"/>
    </row>
    <row r="207" ht="12.75">
      <c r="A207" s="304"/>
    </row>
    <row r="208" ht="12.75">
      <c r="A208" s="304"/>
    </row>
    <row r="209" ht="12.75">
      <c r="A209" s="304"/>
    </row>
    <row r="210" ht="12.75">
      <c r="A210" s="304"/>
    </row>
    <row r="211" ht="12.75">
      <c r="A211" s="304"/>
    </row>
    <row r="212" ht="12.75">
      <c r="A212" s="304"/>
    </row>
    <row r="213" ht="12.75">
      <c r="A213" s="304"/>
    </row>
    <row r="214" ht="12.75">
      <c r="A214" s="304"/>
    </row>
    <row r="215" ht="12.75">
      <c r="A215" s="304"/>
    </row>
    <row r="216" ht="12.75">
      <c r="A216" s="304"/>
    </row>
    <row r="217" ht="12.75">
      <c r="A217" s="304"/>
    </row>
    <row r="218" ht="12.75">
      <c r="A218" s="304"/>
    </row>
    <row r="219" ht="12.75">
      <c r="A219" s="304"/>
    </row>
    <row r="220" ht="12.75">
      <c r="A220" s="304"/>
    </row>
    <row r="221" ht="12.75">
      <c r="A221" s="304"/>
    </row>
    <row r="222" ht="12.75">
      <c r="A222" s="304"/>
    </row>
    <row r="223" ht="12.75">
      <c r="A223" s="304"/>
    </row>
    <row r="224" ht="12.75">
      <c r="A224" s="304"/>
    </row>
    <row r="225" ht="12.75">
      <c r="A225" s="304"/>
    </row>
    <row r="226" ht="12.75">
      <c r="A226" s="304"/>
    </row>
    <row r="227" ht="12.75">
      <c r="A227" s="304"/>
    </row>
    <row r="228" ht="12.75">
      <c r="A228" s="304"/>
    </row>
    <row r="229" ht="12.75">
      <c r="A229" s="304"/>
    </row>
    <row r="230" ht="12.75">
      <c r="A230" s="304"/>
    </row>
  </sheetData>
  <mergeCells count="28">
    <mergeCell ref="D56:E56"/>
    <mergeCell ref="H56:I56"/>
    <mergeCell ref="D53:E53"/>
    <mergeCell ref="H53:I53"/>
    <mergeCell ref="F48:G48"/>
    <mergeCell ref="F49:G49"/>
    <mergeCell ref="F50:G50"/>
    <mergeCell ref="F51:G51"/>
    <mergeCell ref="F44:G44"/>
    <mergeCell ref="F45:G45"/>
    <mergeCell ref="F46:G46"/>
    <mergeCell ref="F47:G47"/>
    <mergeCell ref="F42:G42"/>
    <mergeCell ref="F33:G33"/>
    <mergeCell ref="F43:G43"/>
    <mergeCell ref="F40:G40"/>
    <mergeCell ref="D3:I3"/>
    <mergeCell ref="D6:I6"/>
    <mergeCell ref="D4:I4"/>
    <mergeCell ref="D5:I5"/>
    <mergeCell ref="D36:E36"/>
    <mergeCell ref="H36:I36"/>
    <mergeCell ref="H14:I14"/>
    <mergeCell ref="D7:E7"/>
    <mergeCell ref="G7:I7"/>
    <mergeCell ref="H13:I13"/>
    <mergeCell ref="H10:I12"/>
    <mergeCell ref="F35:G35"/>
  </mergeCells>
  <printOptions/>
  <pageMargins left="0.1968503937007874" right="0" top="0.9055118110236221" bottom="0" header="0.2755905511811024" footer="0"/>
  <pageSetup horizontalDpi="300" verticalDpi="300" orientation="portrait" paperSize="9" scale="85" r:id="rId1"/>
  <headerFooter alignWithMargins="0">
    <oddHeader>&amp;C&amp;"Arial Narrow,Tučné"&amp;14Rozbor hospodaření za rok 2011
K a p i t á l o v é   v ý d a j e&amp;18
&amp;"Arial Narrow,Obyčejné"&amp;12včetně vl.zdrojů z INV.fondu a NEINV.prostředků souvisejících s INV.akcí &amp;R&amp;"Arial Narrow,Kurzíva"&amp;12Tabulka č. 3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0"/>
  <sheetViews>
    <sheetView workbookViewId="0" topLeftCell="A16">
      <selection activeCell="E66" sqref="E66"/>
    </sheetView>
  </sheetViews>
  <sheetFormatPr defaultColWidth="9.00390625" defaultRowHeight="12.75"/>
  <cols>
    <col min="1" max="1" width="2.75390625" style="303" customWidth="1"/>
    <col min="2" max="2" width="8.00390625" style="303" customWidth="1"/>
    <col min="3" max="3" width="27.75390625" style="303" customWidth="1"/>
    <col min="4" max="5" width="12.75390625" style="303" customWidth="1"/>
    <col min="6" max="6" width="21.75390625" style="303" customWidth="1"/>
    <col min="7" max="7" width="6.75390625" style="303" customWidth="1"/>
    <col min="8" max="8" width="12.875" style="303" customWidth="1"/>
    <col min="9" max="9" width="12.75390625" style="303" customWidth="1"/>
    <col min="10" max="16384" width="9.125" style="303" customWidth="1"/>
  </cols>
  <sheetData>
    <row r="1" spans="1:9" ht="6" customHeight="1">
      <c r="A1" s="304"/>
      <c r="B1" s="305"/>
      <c r="C1" s="304"/>
      <c r="D1" s="304"/>
      <c r="E1" s="304"/>
      <c r="F1" s="304"/>
      <c r="G1" s="304"/>
      <c r="H1" s="304"/>
      <c r="I1" s="304"/>
    </row>
    <row r="2" spans="1:9" ht="19.5" customHeight="1">
      <c r="A2" s="304"/>
      <c r="B2" s="305" t="s">
        <v>230</v>
      </c>
      <c r="C2" s="304"/>
      <c r="D2" s="304"/>
      <c r="E2" s="304"/>
      <c r="F2" s="304"/>
      <c r="G2" s="304"/>
      <c r="H2" s="304"/>
      <c r="I2" s="304"/>
    </row>
    <row r="3" spans="1:9" ht="6" customHeight="1" thickBot="1">
      <c r="A3" s="304"/>
      <c r="B3" s="499"/>
      <c r="C3" s="499"/>
      <c r="D3" s="863"/>
      <c r="E3" s="864"/>
      <c r="F3" s="864"/>
      <c r="G3" s="864"/>
      <c r="H3" s="864"/>
      <c r="I3" s="864"/>
    </row>
    <row r="4" spans="1:9" ht="19.5" customHeight="1" thickBot="1">
      <c r="A4" s="304"/>
      <c r="B4" s="307" t="s">
        <v>165</v>
      </c>
      <c r="C4" s="308"/>
      <c r="D4" s="831" t="s">
        <v>52</v>
      </c>
      <c r="E4" s="832"/>
      <c r="F4" s="832"/>
      <c r="G4" s="832"/>
      <c r="H4" s="832"/>
      <c r="I4" s="833"/>
    </row>
    <row r="5" spans="1:9" ht="18" customHeight="1">
      <c r="A5" s="304"/>
      <c r="B5" s="309" t="s">
        <v>167</v>
      </c>
      <c r="C5" s="501"/>
      <c r="D5" s="834">
        <v>41475</v>
      </c>
      <c r="E5" s="835"/>
      <c r="F5" s="835"/>
      <c r="G5" s="835"/>
      <c r="H5" s="835"/>
      <c r="I5" s="836"/>
    </row>
    <row r="6" spans="1:9" ht="18" customHeight="1">
      <c r="A6" s="304"/>
      <c r="B6" s="315" t="s">
        <v>168</v>
      </c>
      <c r="C6" s="502"/>
      <c r="D6" s="865" t="s">
        <v>321</v>
      </c>
      <c r="E6" s="866"/>
      <c r="F6" s="866"/>
      <c r="G6" s="866"/>
      <c r="H6" s="866"/>
      <c r="I6" s="867"/>
    </row>
    <row r="7" spans="1:9" ht="18" customHeight="1" thickBot="1">
      <c r="A7" s="304"/>
      <c r="B7" s="503" t="s">
        <v>231</v>
      </c>
      <c r="C7" s="500"/>
      <c r="D7" s="872">
        <v>2011</v>
      </c>
      <c r="E7" s="873"/>
      <c r="F7" s="318">
        <v>2011</v>
      </c>
      <c r="G7" s="873"/>
      <c r="H7" s="873"/>
      <c r="I7" s="874"/>
    </row>
    <row r="8" spans="1:9" ht="9" customHeight="1" hidden="1">
      <c r="A8" s="304"/>
      <c r="B8" s="504"/>
      <c r="C8" s="504"/>
      <c r="D8" s="505"/>
      <c r="E8" s="505"/>
      <c r="F8" s="504"/>
      <c r="G8" s="504"/>
      <c r="H8" s="504"/>
      <c r="I8" s="504"/>
    </row>
    <row r="9" spans="1:9" ht="19.5" customHeight="1" thickBot="1">
      <c r="A9" s="304"/>
      <c r="B9" s="325" t="s">
        <v>250</v>
      </c>
      <c r="C9" s="325"/>
      <c r="D9" s="326"/>
      <c r="E9" s="326"/>
      <c r="F9" s="326"/>
      <c r="G9" s="326"/>
      <c r="H9" s="327"/>
      <c r="I9" s="506" t="s">
        <v>251</v>
      </c>
    </row>
    <row r="10" spans="1:9" ht="13.5" customHeight="1">
      <c r="A10" s="329"/>
      <c r="B10" s="507" t="s">
        <v>252</v>
      </c>
      <c r="C10" s="331"/>
      <c r="D10" s="332"/>
      <c r="E10" s="332"/>
      <c r="F10" s="332"/>
      <c r="G10" s="332"/>
      <c r="H10" s="876" t="s">
        <v>253</v>
      </c>
      <c r="I10" s="877"/>
    </row>
    <row r="11" spans="1:9" ht="13.5" customHeight="1" thickBot="1">
      <c r="A11" s="329"/>
      <c r="B11" s="338" t="s">
        <v>232</v>
      </c>
      <c r="C11" s="331"/>
      <c r="D11" s="332"/>
      <c r="E11" s="332"/>
      <c r="F11" s="332"/>
      <c r="G11" s="332"/>
      <c r="H11" s="878"/>
      <c r="I11" s="879"/>
    </row>
    <row r="12" spans="1:9" ht="13.5" customHeight="1" hidden="1" thickBot="1">
      <c r="A12" s="304"/>
      <c r="B12" s="508"/>
      <c r="C12" s="331"/>
      <c r="D12" s="332"/>
      <c r="E12" s="332"/>
      <c r="F12" s="332"/>
      <c r="G12" s="332"/>
      <c r="H12" s="880"/>
      <c r="I12" s="881"/>
    </row>
    <row r="13" spans="1:9" ht="15.75" customHeight="1" thickBot="1">
      <c r="A13" s="304"/>
      <c r="B13" s="339" t="s">
        <v>233</v>
      </c>
      <c r="C13" s="340"/>
      <c r="D13" s="340"/>
      <c r="E13" s="340"/>
      <c r="F13" s="341"/>
      <c r="G13" s="341" t="s">
        <v>173</v>
      </c>
      <c r="H13" s="840">
        <f>H14+H25</f>
        <v>210.37</v>
      </c>
      <c r="I13" s="875"/>
    </row>
    <row r="14" spans="1:9" ht="15.75" customHeight="1" thickBot="1" thickTop="1">
      <c r="A14" s="304"/>
      <c r="B14" s="342" t="s">
        <v>174</v>
      </c>
      <c r="C14" s="343"/>
      <c r="D14" s="344"/>
      <c r="E14" s="344"/>
      <c r="F14" s="345"/>
      <c r="G14" s="345" t="s">
        <v>234</v>
      </c>
      <c r="H14" s="848">
        <f>H16+I16</f>
        <v>210.37</v>
      </c>
      <c r="I14" s="849"/>
    </row>
    <row r="15" spans="1:9" ht="13.5" customHeight="1">
      <c r="A15" s="304"/>
      <c r="B15" s="346" t="s">
        <v>176</v>
      </c>
      <c r="C15" s="347"/>
      <c r="D15" s="348"/>
      <c r="E15" s="348"/>
      <c r="F15" s="349"/>
      <c r="G15" s="349"/>
      <c r="H15" s="350" t="s">
        <v>177</v>
      </c>
      <c r="I15" s="351" t="s">
        <v>178</v>
      </c>
    </row>
    <row r="16" spans="1:9" ht="13.5" customHeight="1">
      <c r="A16" s="304"/>
      <c r="B16" s="352"/>
      <c r="C16" s="353" t="s">
        <v>179</v>
      </c>
      <c r="D16" s="354"/>
      <c r="E16" s="354"/>
      <c r="F16" s="355"/>
      <c r="G16" s="356"/>
      <c r="H16" s="357">
        <f>SUM(H17:H24)</f>
        <v>210.37</v>
      </c>
      <c r="I16" s="358">
        <f>SUM(I17:I24)</f>
        <v>0</v>
      </c>
    </row>
    <row r="17" spans="1:9" s="365" customFormat="1" ht="12.75" customHeight="1">
      <c r="A17" s="359"/>
      <c r="B17" s="360" t="s">
        <v>176</v>
      </c>
      <c r="C17" s="361" t="s">
        <v>180</v>
      </c>
      <c r="D17" s="361"/>
      <c r="E17" s="361"/>
      <c r="F17" s="362"/>
      <c r="G17" s="362"/>
      <c r="H17" s="363">
        <v>0</v>
      </c>
      <c r="I17" s="364">
        <v>0</v>
      </c>
    </row>
    <row r="18" spans="1:9" s="365" customFormat="1" ht="12.75" customHeight="1">
      <c r="A18" s="359"/>
      <c r="B18" s="366"/>
      <c r="C18" s="361" t="s">
        <v>181</v>
      </c>
      <c r="D18" s="361"/>
      <c r="E18" s="361"/>
      <c r="F18" s="362"/>
      <c r="G18" s="362"/>
      <c r="H18" s="363">
        <v>0</v>
      </c>
      <c r="I18" s="364">
        <v>0</v>
      </c>
    </row>
    <row r="19" spans="1:9" s="365" customFormat="1" ht="12.75" customHeight="1">
      <c r="A19" s="359"/>
      <c r="B19" s="360"/>
      <c r="C19" s="361" t="s">
        <v>182</v>
      </c>
      <c r="D19" s="361"/>
      <c r="E19" s="361"/>
      <c r="F19" s="362"/>
      <c r="G19" s="362"/>
      <c r="H19" s="363">
        <v>210.37</v>
      </c>
      <c r="I19" s="364">
        <v>0</v>
      </c>
    </row>
    <row r="20" spans="1:9" s="365" customFormat="1" ht="12.75" customHeight="1">
      <c r="A20" s="359"/>
      <c r="B20" s="360"/>
      <c r="C20" s="361" t="s">
        <v>183</v>
      </c>
      <c r="D20" s="361"/>
      <c r="E20" s="361"/>
      <c r="F20" s="362"/>
      <c r="G20" s="362"/>
      <c r="H20" s="363">
        <v>0</v>
      </c>
      <c r="I20" s="364">
        <v>0</v>
      </c>
    </row>
    <row r="21" spans="1:9" s="365" customFormat="1" ht="12.75" customHeight="1">
      <c r="A21" s="359"/>
      <c r="B21" s="360"/>
      <c r="C21" s="361" t="s">
        <v>184</v>
      </c>
      <c r="D21" s="361"/>
      <c r="E21" s="361"/>
      <c r="F21" s="362"/>
      <c r="G21" s="362"/>
      <c r="H21" s="363">
        <v>0</v>
      </c>
      <c r="I21" s="364">
        <v>0</v>
      </c>
    </row>
    <row r="22" spans="1:9" s="365" customFormat="1" ht="12.75" customHeight="1">
      <c r="A22" s="359"/>
      <c r="B22" s="360"/>
      <c r="C22" s="361" t="s">
        <v>185</v>
      </c>
      <c r="D22" s="361"/>
      <c r="E22" s="361"/>
      <c r="F22" s="362"/>
      <c r="G22" s="362"/>
      <c r="H22" s="363">
        <v>0</v>
      </c>
      <c r="I22" s="364">
        <v>0</v>
      </c>
    </row>
    <row r="23" spans="1:9" s="365" customFormat="1" ht="12.75" customHeight="1" thickBot="1">
      <c r="A23" s="359"/>
      <c r="B23" s="360"/>
      <c r="C23" s="361"/>
      <c r="D23" s="361"/>
      <c r="E23" s="361"/>
      <c r="F23" s="362"/>
      <c r="G23" s="328"/>
      <c r="H23" s="509"/>
      <c r="I23" s="368"/>
    </row>
    <row r="24" spans="1:9" s="365" customFormat="1" ht="12.75" customHeight="1" thickBot="1">
      <c r="A24" s="359"/>
      <c r="B24" s="369" t="s">
        <v>186</v>
      </c>
      <c r="C24" s="370"/>
      <c r="D24" s="371"/>
      <c r="E24" s="371"/>
      <c r="F24" s="372"/>
      <c r="G24" s="372" t="s">
        <v>187</v>
      </c>
      <c r="H24" s="510">
        <f>SUM(H25:I30)</f>
        <v>0</v>
      </c>
      <c r="I24" s="511"/>
    </row>
    <row r="25" spans="1:9" s="365" customFormat="1" ht="15.75" customHeight="1">
      <c r="A25" s="359"/>
      <c r="B25" s="346" t="s">
        <v>188</v>
      </c>
      <c r="C25" s="373" t="s">
        <v>235</v>
      </c>
      <c r="D25" s="373"/>
      <c r="E25" s="373"/>
      <c r="F25" s="373"/>
      <c r="G25" s="374"/>
      <c r="H25" s="512">
        <v>0</v>
      </c>
      <c r="I25" s="513"/>
    </row>
    <row r="26" spans="1:9" s="365" customFormat="1" ht="12.75" customHeight="1">
      <c r="A26" s="359"/>
      <c r="B26" s="360"/>
      <c r="C26" s="361" t="s">
        <v>190</v>
      </c>
      <c r="D26" s="361"/>
      <c r="E26" s="361"/>
      <c r="F26" s="361"/>
      <c r="G26" s="375"/>
      <c r="H26" s="514"/>
      <c r="I26" s="515"/>
    </row>
    <row r="27" spans="1:9" s="365" customFormat="1" ht="12.75" customHeight="1">
      <c r="A27" s="359"/>
      <c r="B27" s="360"/>
      <c r="C27" s="361" t="s">
        <v>191</v>
      </c>
      <c r="D27" s="361"/>
      <c r="E27" s="361"/>
      <c r="F27" s="361"/>
      <c r="G27" s="375"/>
      <c r="H27" s="514">
        <v>0</v>
      </c>
      <c r="I27" s="515"/>
    </row>
    <row r="28" spans="1:9" s="365" customFormat="1" ht="12.75" customHeight="1" thickBot="1">
      <c r="A28" s="359"/>
      <c r="B28" s="376"/>
      <c r="C28" s="377"/>
      <c r="D28" s="377"/>
      <c r="E28" s="377"/>
      <c r="F28" s="377"/>
      <c r="G28" s="378"/>
      <c r="H28" s="516"/>
      <c r="I28" s="517"/>
    </row>
    <row r="29" spans="1:9" s="365" customFormat="1" ht="3" customHeight="1" hidden="1">
      <c r="A29" s="381"/>
      <c r="B29" s="382"/>
      <c r="C29" s="382"/>
      <c r="D29" s="382"/>
      <c r="E29" s="382"/>
      <c r="F29" s="382"/>
      <c r="G29" s="382"/>
      <c r="H29" s="383"/>
      <c r="I29" s="518"/>
    </row>
    <row r="30" spans="1:9" s="365" customFormat="1" ht="15.75" customHeight="1" thickBot="1">
      <c r="A30" s="381"/>
      <c r="B30" s="325" t="s">
        <v>254</v>
      </c>
      <c r="C30" s="386"/>
      <c r="D30" s="386"/>
      <c r="E30" s="386"/>
      <c r="F30" s="386"/>
      <c r="G30" s="386"/>
      <c r="H30" s="386"/>
      <c r="I30" s="328" t="s">
        <v>251</v>
      </c>
    </row>
    <row r="31" spans="1:9" s="365" customFormat="1" ht="15.75" customHeight="1" thickBot="1">
      <c r="A31" s="381"/>
      <c r="B31" s="387" t="s">
        <v>255</v>
      </c>
      <c r="C31" s="388"/>
      <c r="D31" s="388"/>
      <c r="E31" s="388"/>
      <c r="F31" s="388"/>
      <c r="G31" s="388"/>
      <c r="H31" s="388"/>
      <c r="I31" s="389"/>
    </row>
    <row r="32" spans="1:9" s="365" customFormat="1" ht="13.5" customHeight="1">
      <c r="A32" s="381"/>
      <c r="B32" s="391"/>
      <c r="C32" s="392" t="s">
        <v>193</v>
      </c>
      <c r="D32" s="392"/>
      <c r="E32" s="393"/>
      <c r="F32" s="394" t="s">
        <v>194</v>
      </c>
      <c r="G32" s="392"/>
      <c r="H32" s="392"/>
      <c r="I32" s="393"/>
    </row>
    <row r="33" spans="1:9" s="365" customFormat="1" ht="13.5" customHeight="1">
      <c r="A33" s="329"/>
      <c r="B33" s="396"/>
      <c r="C33" s="449"/>
      <c r="D33" s="398" t="s">
        <v>195</v>
      </c>
      <c r="E33" s="399"/>
      <c r="F33" s="822"/>
      <c r="G33" s="823"/>
      <c r="H33" s="400" t="s">
        <v>195</v>
      </c>
      <c r="I33" s="399"/>
    </row>
    <row r="34" spans="1:9" s="365" customFormat="1" ht="13.5" customHeight="1" thickBot="1">
      <c r="A34" s="359"/>
      <c r="B34" s="519" t="s">
        <v>196</v>
      </c>
      <c r="C34" s="520" t="s">
        <v>197</v>
      </c>
      <c r="D34" s="521" t="s">
        <v>177</v>
      </c>
      <c r="E34" s="522" t="s">
        <v>178</v>
      </c>
      <c r="F34" s="523" t="s">
        <v>197</v>
      </c>
      <c r="G34" s="523"/>
      <c r="H34" s="524" t="s">
        <v>228</v>
      </c>
      <c r="I34" s="525" t="s">
        <v>198</v>
      </c>
    </row>
    <row r="35" spans="1:9" s="365" customFormat="1" ht="12.75" customHeight="1" thickBot="1">
      <c r="A35" s="359"/>
      <c r="B35" s="526">
        <v>2011</v>
      </c>
      <c r="C35" s="527"/>
      <c r="D35" s="528">
        <v>210.37</v>
      </c>
      <c r="E35" s="529"/>
      <c r="F35" s="882"/>
      <c r="G35" s="883"/>
      <c r="H35" s="530"/>
      <c r="I35" s="531"/>
    </row>
    <row r="36" spans="1:9" s="365" customFormat="1" ht="12.75" customHeight="1" thickBot="1" thickTop="1">
      <c r="A36" s="359"/>
      <c r="B36" s="532" t="s">
        <v>236</v>
      </c>
      <c r="C36" s="533"/>
      <c r="D36" s="868">
        <f>SUM(D35+E35)</f>
        <v>210.37</v>
      </c>
      <c r="E36" s="869"/>
      <c r="F36" s="533" t="s">
        <v>237</v>
      </c>
      <c r="G36" s="534"/>
      <c r="H36" s="870">
        <f>SUM(H35+I35)</f>
        <v>0</v>
      </c>
      <c r="I36" s="871"/>
    </row>
    <row r="37" spans="1:9" s="365" customFormat="1" ht="9" customHeight="1" thickBot="1">
      <c r="A37" s="359"/>
      <c r="B37" s="535"/>
      <c r="C37" s="536"/>
      <c r="D37" s="537"/>
      <c r="E37" s="537"/>
      <c r="F37" s="536"/>
      <c r="G37" s="538"/>
      <c r="H37" s="539"/>
      <c r="I37" s="539"/>
    </row>
    <row r="38" spans="1:9" s="365" customFormat="1" ht="12.75" customHeight="1" thickBot="1">
      <c r="A38" s="359"/>
      <c r="B38" s="387" t="s">
        <v>229</v>
      </c>
      <c r="C38" s="388"/>
      <c r="D38" s="388"/>
      <c r="E38" s="388"/>
      <c r="F38" s="388"/>
      <c r="G38" s="388"/>
      <c r="H38" s="388"/>
      <c r="I38" s="389"/>
    </row>
    <row r="39" spans="1:9" s="365" customFormat="1" ht="12.75" customHeight="1">
      <c r="A39" s="359"/>
      <c r="B39" s="391"/>
      <c r="C39" s="392" t="s">
        <v>193</v>
      </c>
      <c r="D39" s="392"/>
      <c r="E39" s="393"/>
      <c r="F39" s="394" t="s">
        <v>194</v>
      </c>
      <c r="G39" s="392"/>
      <c r="H39" s="392"/>
      <c r="I39" s="393"/>
    </row>
    <row r="40" spans="1:9" s="365" customFormat="1" ht="12.75" customHeight="1">
      <c r="A40" s="359"/>
      <c r="B40" s="396"/>
      <c r="C40" s="449"/>
      <c r="D40" s="398" t="s">
        <v>204</v>
      </c>
      <c r="E40" s="399"/>
      <c r="F40" s="822"/>
      <c r="G40" s="823"/>
      <c r="H40" s="400" t="s">
        <v>205</v>
      </c>
      <c r="I40" s="399"/>
    </row>
    <row r="41" spans="1:9" s="365" customFormat="1" ht="12.75" customHeight="1" thickBot="1">
      <c r="A41" s="359"/>
      <c r="B41" s="401" t="s">
        <v>196</v>
      </c>
      <c r="C41" s="402" t="s">
        <v>197</v>
      </c>
      <c r="D41" s="403" t="s">
        <v>177</v>
      </c>
      <c r="E41" s="540" t="s">
        <v>178</v>
      </c>
      <c r="F41" s="405" t="s">
        <v>197</v>
      </c>
      <c r="G41" s="405"/>
      <c r="H41" s="406" t="s">
        <v>228</v>
      </c>
      <c r="I41" s="407" t="s">
        <v>198</v>
      </c>
    </row>
    <row r="42" spans="1:9" s="365" customFormat="1" ht="12.75" customHeight="1">
      <c r="A42" s="359"/>
      <c r="B42" s="450">
        <v>2012</v>
      </c>
      <c r="C42" s="451"/>
      <c r="D42" s="452"/>
      <c r="E42" s="453"/>
      <c r="F42" s="824"/>
      <c r="G42" s="825"/>
      <c r="H42" s="454"/>
      <c r="I42" s="455"/>
    </row>
    <row r="43" spans="1:9" s="365" customFormat="1" ht="12.75" customHeight="1">
      <c r="A43" s="359"/>
      <c r="B43" s="413">
        <v>2013</v>
      </c>
      <c r="C43" s="375"/>
      <c r="D43" s="414"/>
      <c r="E43" s="415"/>
      <c r="F43" s="819"/>
      <c r="G43" s="820"/>
      <c r="H43" s="416"/>
      <c r="I43" s="417"/>
    </row>
    <row r="44" spans="1:9" s="365" customFormat="1" ht="12.75" customHeight="1">
      <c r="A44" s="359"/>
      <c r="B44" s="413">
        <v>2014</v>
      </c>
      <c r="C44" s="375"/>
      <c r="D44" s="414"/>
      <c r="E44" s="415"/>
      <c r="F44" s="819"/>
      <c r="G44" s="820"/>
      <c r="H44" s="416"/>
      <c r="I44" s="417"/>
    </row>
    <row r="45" spans="1:9" s="365" customFormat="1" ht="12.75" customHeight="1">
      <c r="A45" s="359"/>
      <c r="B45" s="418">
        <v>2015</v>
      </c>
      <c r="C45" s="375"/>
      <c r="D45" s="414"/>
      <c r="E45" s="415"/>
      <c r="F45" s="819"/>
      <c r="G45" s="820"/>
      <c r="H45" s="416"/>
      <c r="I45" s="417"/>
    </row>
    <row r="46" spans="1:9" s="365" customFormat="1" ht="12.75" customHeight="1">
      <c r="A46" s="359"/>
      <c r="B46" s="418">
        <v>2016</v>
      </c>
      <c r="C46" s="375"/>
      <c r="D46" s="414"/>
      <c r="E46" s="415"/>
      <c r="F46" s="819"/>
      <c r="G46" s="820"/>
      <c r="H46" s="416"/>
      <c r="I46" s="417"/>
    </row>
    <row r="47" spans="1:9" s="365" customFormat="1" ht="12.75" customHeight="1">
      <c r="A47" s="359"/>
      <c r="B47" s="418">
        <v>2017</v>
      </c>
      <c r="C47" s="375"/>
      <c r="D47" s="414"/>
      <c r="E47" s="415"/>
      <c r="F47" s="819"/>
      <c r="G47" s="820"/>
      <c r="H47" s="416"/>
      <c r="I47" s="417"/>
    </row>
    <row r="48" spans="1:9" s="365" customFormat="1" ht="12.75" customHeight="1">
      <c r="A48" s="359"/>
      <c r="B48" s="418">
        <v>2018</v>
      </c>
      <c r="C48" s="375"/>
      <c r="D48" s="414"/>
      <c r="E48" s="415"/>
      <c r="F48" s="819"/>
      <c r="G48" s="820"/>
      <c r="H48" s="416"/>
      <c r="I48" s="417"/>
    </row>
    <row r="49" spans="1:9" s="365" customFormat="1" ht="12.75" customHeight="1" hidden="1">
      <c r="A49" s="359"/>
      <c r="B49" s="418"/>
      <c r="C49" s="375"/>
      <c r="D49" s="414"/>
      <c r="E49" s="415"/>
      <c r="F49" s="819"/>
      <c r="G49" s="820"/>
      <c r="H49" s="416"/>
      <c r="I49" s="417"/>
    </row>
    <row r="50" spans="1:9" s="365" customFormat="1" ht="12.75" customHeight="1" hidden="1">
      <c r="A50" s="359"/>
      <c r="B50" s="418"/>
      <c r="C50" s="524"/>
      <c r="D50" s="541"/>
      <c r="E50" s="542"/>
      <c r="F50" s="819"/>
      <c r="G50" s="820"/>
      <c r="H50" s="543"/>
      <c r="I50" s="544"/>
    </row>
    <row r="51" spans="1:9" s="365" customFormat="1" ht="12.75" customHeight="1" thickBot="1">
      <c r="A51" s="359"/>
      <c r="B51" s="418" t="s">
        <v>206</v>
      </c>
      <c r="C51" s="456"/>
      <c r="D51" s="425"/>
      <c r="E51" s="426"/>
      <c r="F51" s="828"/>
      <c r="G51" s="829"/>
      <c r="H51" s="427"/>
      <c r="I51" s="428"/>
    </row>
    <row r="52" spans="1:9" s="365" customFormat="1" ht="12.75" customHeight="1" thickBot="1" thickTop="1">
      <c r="A52" s="359"/>
      <c r="B52" s="435" t="s">
        <v>200</v>
      </c>
      <c r="C52" s="545"/>
      <c r="D52" s="546">
        <f>SUM(D42:D51)</f>
        <v>0</v>
      </c>
      <c r="E52" s="547">
        <f>SUM(E42:E51)</f>
        <v>0</v>
      </c>
      <c r="F52" s="439" t="s">
        <v>201</v>
      </c>
      <c r="G52" s="548"/>
      <c r="H52" s="549">
        <f>SUM(H42:H51)</f>
        <v>0</v>
      </c>
      <c r="I52" s="550">
        <f>SUM(I42:I51)</f>
        <v>0</v>
      </c>
    </row>
    <row r="53" spans="1:9" s="365" customFormat="1" ht="12.75" customHeight="1" thickBot="1">
      <c r="A53" s="359"/>
      <c r="B53" s="442" t="s">
        <v>207</v>
      </c>
      <c r="C53" s="551"/>
      <c r="D53" s="815">
        <f>D52+E52</f>
        <v>0</v>
      </c>
      <c r="E53" s="816"/>
      <c r="F53" s="552" t="s">
        <v>208</v>
      </c>
      <c r="G53" s="553"/>
      <c r="H53" s="821">
        <f>H52+I52</f>
        <v>0</v>
      </c>
      <c r="I53" s="862"/>
    </row>
    <row r="54" spans="1:9" s="365" customFormat="1" ht="9" customHeight="1" thickBot="1">
      <c r="A54" s="359"/>
      <c r="B54" s="554"/>
      <c r="C54" s="555"/>
      <c r="D54" s="556"/>
      <c r="E54" s="557"/>
      <c r="F54" s="446"/>
      <c r="G54" s="558"/>
      <c r="H54" s="559"/>
      <c r="I54" s="560"/>
    </row>
    <row r="55" spans="1:9" s="365" customFormat="1" ht="12.75" customHeight="1" thickBot="1">
      <c r="A55" s="359"/>
      <c r="B55" s="464" t="s">
        <v>200</v>
      </c>
      <c r="C55" s="561"/>
      <c r="D55" s="562">
        <f>SUM(D35+D52)</f>
        <v>210.37</v>
      </c>
      <c r="E55" s="563">
        <f>SUM(E35+E52)</f>
        <v>0</v>
      </c>
      <c r="F55" s="468" t="s">
        <v>201</v>
      </c>
      <c r="G55" s="462"/>
      <c r="H55" s="564">
        <f>SUM(H45:H54)</f>
        <v>0</v>
      </c>
      <c r="I55" s="565">
        <f>SUM(I45:I54)</f>
        <v>0</v>
      </c>
    </row>
    <row r="56" spans="1:9" s="365" customFormat="1" ht="12.75" customHeight="1" thickBot="1">
      <c r="A56" s="359"/>
      <c r="B56" s="471" t="s">
        <v>209</v>
      </c>
      <c r="C56" s="566"/>
      <c r="D56" s="811">
        <f>SUM(D55+E55)</f>
        <v>210.37</v>
      </c>
      <c r="E56" s="860"/>
      <c r="F56" s="567" t="s">
        <v>238</v>
      </c>
      <c r="G56" s="474"/>
      <c r="H56" s="813">
        <f>SUM(H55+I55)</f>
        <v>0</v>
      </c>
      <c r="I56" s="861"/>
    </row>
    <row r="57" spans="1:9" s="365" customFormat="1" ht="9" customHeight="1" thickBot="1">
      <c r="A57" s="359"/>
      <c r="B57" s="568"/>
      <c r="C57" s="569"/>
      <c r="D57" s="570"/>
      <c r="E57" s="570"/>
      <c r="F57" s="571"/>
      <c r="G57" s="572"/>
      <c r="H57" s="573"/>
      <c r="I57" s="573"/>
    </row>
    <row r="58" spans="1:9" s="365" customFormat="1" ht="15.75" customHeight="1" thickBot="1">
      <c r="A58" s="359"/>
      <c r="B58" s="387" t="s">
        <v>213</v>
      </c>
      <c r="C58" s="388"/>
      <c r="D58" s="388"/>
      <c r="E58" s="388"/>
      <c r="F58" s="388"/>
      <c r="G58" s="388"/>
      <c r="H58" s="388"/>
      <c r="I58" s="389"/>
    </row>
    <row r="59" spans="1:9" s="365" customFormat="1" ht="12.75" customHeight="1">
      <c r="A59" s="359"/>
      <c r="B59" s="484" t="s">
        <v>239</v>
      </c>
      <c r="C59" s="569"/>
      <c r="D59" s="569"/>
      <c r="E59" s="569"/>
      <c r="F59" s="569"/>
      <c r="G59" s="569"/>
      <c r="H59" s="573"/>
      <c r="I59" s="574"/>
    </row>
    <row r="60" spans="1:9" s="365" customFormat="1" ht="12.75" customHeight="1">
      <c r="A60" s="359"/>
      <c r="B60" s="491"/>
      <c r="C60" s="382"/>
      <c r="D60" s="382"/>
      <c r="E60" s="382"/>
      <c r="F60" s="382"/>
      <c r="G60" s="382"/>
      <c r="H60" s="383"/>
      <c r="I60" s="575"/>
    </row>
    <row r="61" spans="1:11" s="365" customFormat="1" ht="12.75" customHeight="1">
      <c r="A61" s="359"/>
      <c r="B61" s="695" t="s">
        <v>322</v>
      </c>
      <c r="C61" s="766"/>
      <c r="D61" s="767"/>
      <c r="E61" s="767"/>
      <c r="F61" s="770"/>
      <c r="G61" s="770"/>
      <c r="H61" s="770"/>
      <c r="I61" s="769"/>
      <c r="J61" s="766"/>
      <c r="K61" s="766"/>
    </row>
    <row r="62" spans="1:11" s="365" customFormat="1" ht="12.75" customHeight="1">
      <c r="A62" s="359"/>
      <c r="B62" s="695" t="s">
        <v>323</v>
      </c>
      <c r="C62" s="766"/>
      <c r="D62" s="766"/>
      <c r="E62" s="766"/>
      <c r="F62" s="766"/>
      <c r="G62" s="766"/>
      <c r="H62" s="766"/>
      <c r="I62" s="769"/>
      <c r="J62" s="766"/>
      <c r="K62" s="766"/>
    </row>
    <row r="63" spans="1:11" s="365" customFormat="1" ht="12.75" customHeight="1">
      <c r="A63" s="359"/>
      <c r="B63" s="695" t="s">
        <v>324</v>
      </c>
      <c r="C63" s="766"/>
      <c r="D63" s="766"/>
      <c r="E63" s="766"/>
      <c r="F63" s="766"/>
      <c r="G63" s="766"/>
      <c r="H63" s="766"/>
      <c r="I63" s="769"/>
      <c r="J63" s="766"/>
      <c r="K63" s="766"/>
    </row>
    <row r="64" spans="1:10" s="365" customFormat="1" ht="12.75" customHeight="1">
      <c r="A64" s="359"/>
      <c r="B64" s="771"/>
      <c r="C64" s="770"/>
      <c r="D64" s="766"/>
      <c r="E64" s="766"/>
      <c r="F64" s="766"/>
      <c r="G64" s="766"/>
      <c r="H64" s="766"/>
      <c r="I64" s="769"/>
      <c r="J64" s="766"/>
    </row>
    <row r="65" spans="1:9" s="365" customFormat="1" ht="12.75" customHeight="1">
      <c r="A65" s="359"/>
      <c r="B65" s="576"/>
      <c r="C65" s="381"/>
      <c r="D65" s="381"/>
      <c r="E65" s="381"/>
      <c r="F65" s="381"/>
      <c r="G65" s="381"/>
      <c r="H65" s="381"/>
      <c r="I65" s="577"/>
    </row>
    <row r="66" spans="1:9" s="365" customFormat="1" ht="12.75" customHeight="1">
      <c r="A66" s="359"/>
      <c r="B66" s="578"/>
      <c r="C66" s="381"/>
      <c r="D66" s="381"/>
      <c r="E66" s="381"/>
      <c r="F66" s="381"/>
      <c r="G66" s="381"/>
      <c r="H66" s="381"/>
      <c r="I66" s="579"/>
    </row>
    <row r="67" spans="1:9" s="365" customFormat="1" ht="12.75" customHeight="1">
      <c r="A67" s="359"/>
      <c r="B67" s="580"/>
      <c r="C67" s="395"/>
      <c r="D67" s="395"/>
      <c r="E67" s="395"/>
      <c r="F67" s="395"/>
      <c r="G67" s="395"/>
      <c r="H67" s="395"/>
      <c r="I67" s="581"/>
    </row>
    <row r="68" spans="1:9" s="365" customFormat="1" ht="12.75" customHeight="1">
      <c r="A68" s="359"/>
      <c r="B68" s="457" t="s">
        <v>215</v>
      </c>
      <c r="C68" s="489"/>
      <c r="D68" s="489" t="s">
        <v>216</v>
      </c>
      <c r="E68" s="489"/>
      <c r="F68" s="489"/>
      <c r="G68" s="489"/>
      <c r="H68" s="489" t="s">
        <v>217</v>
      </c>
      <c r="I68" s="490"/>
    </row>
    <row r="69" spans="1:9" s="365" customFormat="1" ht="12.75" customHeight="1">
      <c r="A69" s="359"/>
      <c r="B69" s="488"/>
      <c r="C69" s="312" t="s">
        <v>71</v>
      </c>
      <c r="D69" s="312" t="s">
        <v>218</v>
      </c>
      <c r="E69" s="312" t="s">
        <v>334</v>
      </c>
      <c r="F69" s="312"/>
      <c r="G69" s="312"/>
      <c r="H69" s="780">
        <v>40939</v>
      </c>
      <c r="I69" s="583"/>
    </row>
    <row r="70" spans="1:9" s="365" customFormat="1" ht="12.75" customHeight="1" thickBot="1">
      <c r="A70" s="359"/>
      <c r="B70" s="584"/>
      <c r="C70" s="571"/>
      <c r="D70" s="571"/>
      <c r="E70" s="571"/>
      <c r="F70" s="571"/>
      <c r="G70" s="571"/>
      <c r="H70" s="571"/>
      <c r="I70" s="495"/>
    </row>
    <row r="71" spans="1:9" s="365" customFormat="1" ht="12.75" customHeight="1">
      <c r="A71" s="359"/>
      <c r="B71" s="304"/>
      <c r="C71" s="304"/>
      <c r="D71" s="304"/>
      <c r="E71" s="304"/>
      <c r="F71" s="304"/>
      <c r="G71" s="304"/>
      <c r="H71" s="304"/>
      <c r="I71" s="483"/>
    </row>
    <row r="72" spans="1:9" s="365" customFormat="1" ht="12.75" customHeight="1">
      <c r="A72" s="359"/>
      <c r="B72" s="304"/>
      <c r="C72" s="304"/>
      <c r="D72" s="304"/>
      <c r="E72" s="304"/>
      <c r="F72" s="304"/>
      <c r="G72" s="304"/>
      <c r="H72" s="304"/>
      <c r="I72" s="483" t="s">
        <v>240</v>
      </c>
    </row>
    <row r="73" spans="1:9" s="365" customFormat="1" ht="12.75" customHeight="1" thickBot="1">
      <c r="A73" s="359"/>
      <c r="B73" s="585" t="s">
        <v>241</v>
      </c>
      <c r="C73" s="304"/>
      <c r="D73" s="304"/>
      <c r="E73" s="304"/>
      <c r="F73" s="304"/>
      <c r="G73" s="304"/>
      <c r="H73" s="304"/>
      <c r="I73" s="304"/>
    </row>
    <row r="74" spans="1:9" s="365" customFormat="1" ht="15.75" customHeight="1" thickBot="1">
      <c r="A74" s="359"/>
      <c r="B74" s="387" t="s">
        <v>213</v>
      </c>
      <c r="C74" s="388"/>
      <c r="D74" s="388"/>
      <c r="E74" s="388"/>
      <c r="F74" s="388"/>
      <c r="G74" s="388"/>
      <c r="H74" s="388"/>
      <c r="I74" s="389"/>
    </row>
    <row r="75" spans="1:9" s="365" customFormat="1" ht="12.75" customHeight="1">
      <c r="A75" s="359"/>
      <c r="B75" s="484" t="s">
        <v>242</v>
      </c>
      <c r="C75" s="569"/>
      <c r="D75" s="569"/>
      <c r="E75" s="569"/>
      <c r="F75" s="569"/>
      <c r="G75" s="569"/>
      <c r="H75" s="573"/>
      <c r="I75" s="586"/>
    </row>
    <row r="76" spans="1:9" s="365" customFormat="1" ht="12.75" customHeight="1">
      <c r="A76" s="359"/>
      <c r="B76" s="491"/>
      <c r="C76" s="382"/>
      <c r="D76" s="382"/>
      <c r="E76" s="382"/>
      <c r="F76" s="382"/>
      <c r="G76" s="382"/>
      <c r="H76" s="383"/>
      <c r="I76" s="587"/>
    </row>
    <row r="77" spans="1:9" s="365" customFormat="1" ht="12.75" customHeight="1">
      <c r="A77" s="359"/>
      <c r="B77" s="588" t="s">
        <v>243</v>
      </c>
      <c r="C77" s="382"/>
      <c r="D77" s="382"/>
      <c r="E77" s="382"/>
      <c r="F77" s="382"/>
      <c r="G77" s="382"/>
      <c r="H77" s="383"/>
      <c r="I77" s="587"/>
    </row>
    <row r="78" spans="1:9" s="365" customFormat="1" ht="12.75" customHeight="1">
      <c r="A78" s="359"/>
      <c r="B78" s="589" t="s">
        <v>244</v>
      </c>
      <c r="C78" s="590"/>
      <c r="D78" s="590"/>
      <c r="E78" s="590"/>
      <c r="F78" s="590"/>
      <c r="G78" s="590"/>
      <c r="H78" s="590"/>
      <c r="I78" s="591"/>
    </row>
    <row r="79" spans="1:9" s="365" customFormat="1" ht="12.75" customHeight="1">
      <c r="A79" s="359"/>
      <c r="B79" s="589" t="s">
        <v>245</v>
      </c>
      <c r="C79" s="590"/>
      <c r="D79" s="590"/>
      <c r="E79" s="590"/>
      <c r="F79" s="590"/>
      <c r="G79" s="590"/>
      <c r="H79" s="590"/>
      <c r="I79" s="592"/>
    </row>
    <row r="80" spans="1:9" s="365" customFormat="1" ht="12.75" customHeight="1">
      <c r="A80" s="359"/>
      <c r="B80" s="593" t="s">
        <v>246</v>
      </c>
      <c r="C80" s="594"/>
      <c r="D80" s="594"/>
      <c r="E80" s="594"/>
      <c r="F80" s="594"/>
      <c r="G80" s="594"/>
      <c r="H80" s="594"/>
      <c r="I80" s="595"/>
    </row>
    <row r="81" spans="1:9" s="365" customFormat="1" ht="12.75" customHeight="1">
      <c r="A81" s="359"/>
      <c r="B81" s="589" t="s">
        <v>247</v>
      </c>
      <c r="C81" s="590"/>
      <c r="D81" s="590"/>
      <c r="E81" s="590"/>
      <c r="F81" s="590"/>
      <c r="G81" s="590"/>
      <c r="H81" s="590"/>
      <c r="I81" s="591"/>
    </row>
    <row r="82" spans="1:9" s="365" customFormat="1" ht="12.75" customHeight="1">
      <c r="A82" s="359"/>
      <c r="B82" s="589" t="s">
        <v>248</v>
      </c>
      <c r="C82" s="590"/>
      <c r="D82" s="590"/>
      <c r="E82" s="590"/>
      <c r="F82" s="590"/>
      <c r="G82" s="590"/>
      <c r="H82" s="590"/>
      <c r="I82" s="592"/>
    </row>
    <row r="83" spans="1:9" s="365" customFormat="1" ht="12.75" customHeight="1">
      <c r="A83" s="359"/>
      <c r="B83" s="593"/>
      <c r="C83" s="594"/>
      <c r="D83" s="594"/>
      <c r="E83" s="594"/>
      <c r="F83" s="594"/>
      <c r="G83" s="594"/>
      <c r="H83" s="594"/>
      <c r="I83" s="595"/>
    </row>
    <row r="84" spans="1:10" s="365" customFormat="1" ht="12.75" customHeight="1">
      <c r="A84" s="359"/>
      <c r="B84" s="593"/>
      <c r="C84" s="594"/>
      <c r="D84" s="594"/>
      <c r="E84" s="594"/>
      <c r="F84" s="594"/>
      <c r="G84" s="594"/>
      <c r="H84" s="594"/>
      <c r="I84" s="595"/>
      <c r="J84" s="487"/>
    </row>
    <row r="85" spans="1:10" s="365" customFormat="1" ht="12.75" customHeight="1">
      <c r="A85" s="359"/>
      <c r="B85" s="593"/>
      <c r="C85" s="594"/>
      <c r="D85" s="594"/>
      <c r="E85" s="594"/>
      <c r="F85" s="594"/>
      <c r="G85" s="594"/>
      <c r="H85" s="594"/>
      <c r="I85" s="595"/>
      <c r="J85" s="487"/>
    </row>
    <row r="86" spans="1:10" s="365" customFormat="1" ht="12.75" customHeight="1">
      <c r="A86" s="359"/>
      <c r="B86" s="593"/>
      <c r="C86" s="594"/>
      <c r="D86" s="594"/>
      <c r="E86" s="594"/>
      <c r="F86" s="594"/>
      <c r="G86" s="594"/>
      <c r="H86" s="594"/>
      <c r="I86" s="595"/>
      <c r="J86" s="487"/>
    </row>
    <row r="87" spans="1:10" s="365" customFormat="1" ht="12.75" customHeight="1">
      <c r="A87" s="359"/>
      <c r="B87" s="593"/>
      <c r="C87" s="594"/>
      <c r="D87" s="594"/>
      <c r="E87" s="594"/>
      <c r="F87" s="594"/>
      <c r="G87" s="594"/>
      <c r="H87" s="594"/>
      <c r="I87" s="595"/>
      <c r="J87" s="487"/>
    </row>
    <row r="88" spans="1:10" s="365" customFormat="1" ht="12.75" customHeight="1">
      <c r="A88" s="359"/>
      <c r="B88" s="593"/>
      <c r="C88" s="594"/>
      <c r="D88" s="594"/>
      <c r="E88" s="594"/>
      <c r="F88" s="594"/>
      <c r="G88" s="594"/>
      <c r="H88" s="594"/>
      <c r="I88" s="595"/>
      <c r="J88" s="487"/>
    </row>
    <row r="89" spans="1:10" s="365" customFormat="1" ht="12.75" customHeight="1">
      <c r="A89" s="359"/>
      <c r="B89" s="593"/>
      <c r="C89" s="594"/>
      <c r="D89" s="594"/>
      <c r="E89" s="594"/>
      <c r="F89" s="594"/>
      <c r="G89" s="594"/>
      <c r="H89" s="594"/>
      <c r="I89" s="595"/>
      <c r="J89" s="487"/>
    </row>
    <row r="90" spans="1:10" s="365" customFormat="1" ht="12.75" customHeight="1">
      <c r="A90" s="359"/>
      <c r="B90" s="593"/>
      <c r="C90" s="594"/>
      <c r="D90" s="594"/>
      <c r="E90" s="594"/>
      <c r="F90" s="594"/>
      <c r="G90" s="594"/>
      <c r="H90" s="594"/>
      <c r="I90" s="595"/>
      <c r="J90" s="487"/>
    </row>
    <row r="91" spans="1:10" s="365" customFormat="1" ht="12.75" customHeight="1">
      <c r="A91" s="359"/>
      <c r="B91" s="593"/>
      <c r="C91" s="594"/>
      <c r="D91" s="594"/>
      <c r="E91" s="594"/>
      <c r="F91" s="594"/>
      <c r="G91" s="594"/>
      <c r="H91" s="594"/>
      <c r="I91" s="595"/>
      <c r="J91" s="487"/>
    </row>
    <row r="92" spans="1:10" s="365" customFormat="1" ht="12.75" customHeight="1">
      <c r="A92" s="359"/>
      <c r="B92" s="593"/>
      <c r="C92" s="594"/>
      <c r="D92" s="594"/>
      <c r="E92" s="594"/>
      <c r="F92" s="594"/>
      <c r="G92" s="594"/>
      <c r="H92" s="594"/>
      <c r="I92" s="595"/>
      <c r="J92" s="487"/>
    </row>
    <row r="93" spans="1:10" s="365" customFormat="1" ht="12.75" customHeight="1">
      <c r="A93" s="359"/>
      <c r="B93" s="593"/>
      <c r="C93" s="594"/>
      <c r="D93" s="594"/>
      <c r="E93" s="594"/>
      <c r="F93" s="594"/>
      <c r="G93" s="594"/>
      <c r="H93" s="594"/>
      <c r="I93" s="595"/>
      <c r="J93" s="487"/>
    </row>
    <row r="94" spans="1:10" s="365" customFormat="1" ht="12.75" customHeight="1">
      <c r="A94" s="359"/>
      <c r="B94" s="593"/>
      <c r="C94" s="594"/>
      <c r="D94" s="594"/>
      <c r="E94" s="594"/>
      <c r="F94" s="594"/>
      <c r="G94" s="594"/>
      <c r="H94" s="594"/>
      <c r="I94" s="595"/>
      <c r="J94" s="487"/>
    </row>
    <row r="95" spans="1:10" s="365" customFormat="1" ht="12.75" customHeight="1">
      <c r="A95" s="359"/>
      <c r="B95" s="593"/>
      <c r="C95" s="594"/>
      <c r="D95" s="594"/>
      <c r="E95" s="594"/>
      <c r="F95" s="594"/>
      <c r="G95" s="594"/>
      <c r="H95" s="594"/>
      <c r="I95" s="595"/>
      <c r="J95" s="487"/>
    </row>
    <row r="96" spans="1:10" s="365" customFormat="1" ht="12.75" customHeight="1">
      <c r="A96" s="359"/>
      <c r="B96" s="593"/>
      <c r="C96" s="594"/>
      <c r="D96" s="594"/>
      <c r="E96" s="594"/>
      <c r="F96" s="594"/>
      <c r="G96" s="594"/>
      <c r="H96" s="594"/>
      <c r="I96" s="595"/>
      <c r="J96" s="487"/>
    </row>
    <row r="97" spans="1:10" s="365" customFormat="1" ht="12.75" customHeight="1">
      <c r="A97" s="359"/>
      <c r="B97" s="593"/>
      <c r="C97" s="594"/>
      <c r="D97" s="594"/>
      <c r="E97" s="594"/>
      <c r="F97" s="594"/>
      <c r="G97" s="594"/>
      <c r="H97" s="594"/>
      <c r="I97" s="595"/>
      <c r="J97" s="487"/>
    </row>
    <row r="98" spans="1:10" s="365" customFormat="1" ht="12.75" customHeight="1">
      <c r="A98" s="359"/>
      <c r="B98" s="593"/>
      <c r="C98" s="594"/>
      <c r="D98" s="594"/>
      <c r="E98" s="594"/>
      <c r="F98" s="594"/>
      <c r="G98" s="594"/>
      <c r="H98" s="594"/>
      <c r="I98" s="595"/>
      <c r="J98" s="487"/>
    </row>
    <row r="99" spans="1:10" s="365" customFormat="1" ht="12.75" customHeight="1">
      <c r="A99" s="359"/>
      <c r="B99" s="596"/>
      <c r="C99" s="597"/>
      <c r="D99" s="597"/>
      <c r="E99" s="597"/>
      <c r="F99" s="597"/>
      <c r="G99" s="597"/>
      <c r="H99" s="597"/>
      <c r="I99" s="598"/>
      <c r="J99" s="487"/>
    </row>
    <row r="100" spans="1:10" s="365" customFormat="1" ht="12.75" customHeight="1">
      <c r="A100" s="359"/>
      <c r="B100" s="457" t="s">
        <v>215</v>
      </c>
      <c r="C100" s="489"/>
      <c r="D100" s="489" t="s">
        <v>216</v>
      </c>
      <c r="E100" s="489"/>
      <c r="F100" s="489"/>
      <c r="G100" s="489"/>
      <c r="H100" s="489" t="s">
        <v>217</v>
      </c>
      <c r="I100" s="490"/>
      <c r="J100" s="487"/>
    </row>
    <row r="101" spans="1:10" s="365" customFormat="1" ht="12.75" customHeight="1">
      <c r="A101" s="359"/>
      <c r="B101" s="488"/>
      <c r="C101" s="312" t="s">
        <v>166</v>
      </c>
      <c r="D101" s="312" t="s">
        <v>218</v>
      </c>
      <c r="E101" s="312" t="s">
        <v>166</v>
      </c>
      <c r="F101" s="312"/>
      <c r="G101" s="312"/>
      <c r="H101" s="582" t="s">
        <v>166</v>
      </c>
      <c r="I101" s="583"/>
      <c r="J101" s="487"/>
    </row>
    <row r="102" spans="1:10" s="365" customFormat="1" ht="12.75" customHeight="1" thickBot="1">
      <c r="A102" s="359"/>
      <c r="B102" s="584"/>
      <c r="C102" s="571"/>
      <c r="D102" s="571"/>
      <c r="E102" s="571"/>
      <c r="F102" s="571"/>
      <c r="G102" s="571"/>
      <c r="H102" s="571"/>
      <c r="I102" s="495"/>
      <c r="J102" s="487"/>
    </row>
    <row r="103" spans="1:10" s="365" customFormat="1" ht="12.75" customHeight="1">
      <c r="A103" s="359"/>
      <c r="B103" s="599"/>
      <c r="C103" s="446"/>
      <c r="D103" s="600"/>
      <c r="E103" s="600"/>
      <c r="F103" s="446"/>
      <c r="G103" s="446"/>
      <c r="H103" s="448"/>
      <c r="I103" s="448"/>
      <c r="J103" s="487"/>
    </row>
    <row r="104" spans="1:10" s="365" customFormat="1" ht="12.75" customHeight="1">
      <c r="A104" s="359"/>
      <c r="B104" s="601" t="s">
        <v>219</v>
      </c>
      <c r="C104" s="446"/>
      <c r="D104" s="600"/>
      <c r="E104" s="600"/>
      <c r="F104" s="446"/>
      <c r="G104" s="446"/>
      <c r="H104" s="448"/>
      <c r="I104" s="448"/>
      <c r="J104" s="487"/>
    </row>
    <row r="105" spans="1:10" s="365" customFormat="1" ht="12.75" customHeight="1">
      <c r="A105" s="359"/>
      <c r="B105" s="601" t="s">
        <v>220</v>
      </c>
      <c r="C105" s="446"/>
      <c r="D105" s="600"/>
      <c r="E105" s="600"/>
      <c r="F105" s="446"/>
      <c r="G105" s="446"/>
      <c r="H105" s="448"/>
      <c r="I105" s="448"/>
      <c r="J105" s="487"/>
    </row>
    <row r="106" spans="1:10" s="365" customFormat="1" ht="12.75" customHeight="1">
      <c r="A106" s="359"/>
      <c r="B106" s="601" t="s">
        <v>221</v>
      </c>
      <c r="C106" s="446"/>
      <c r="D106" s="600"/>
      <c r="E106" s="600"/>
      <c r="F106" s="446"/>
      <c r="G106" s="446"/>
      <c r="H106" s="448"/>
      <c r="I106" s="448"/>
      <c r="J106" s="487"/>
    </row>
    <row r="107" spans="1:10" s="365" customFormat="1" ht="12.75" customHeight="1">
      <c r="A107" s="359"/>
      <c r="B107" s="599"/>
      <c r="C107" s="446"/>
      <c r="D107" s="600"/>
      <c r="E107" s="600"/>
      <c r="F107" s="446"/>
      <c r="G107" s="446"/>
      <c r="H107" s="448"/>
      <c r="I107" s="448"/>
      <c r="J107" s="487"/>
    </row>
    <row r="108" spans="1:10" s="365" customFormat="1" ht="12.75" customHeight="1">
      <c r="A108" s="359"/>
      <c r="B108" s="599"/>
      <c r="C108" s="446"/>
      <c r="D108" s="600"/>
      <c r="E108" s="602"/>
      <c r="F108" s="446"/>
      <c r="G108" s="446"/>
      <c r="H108" s="448"/>
      <c r="I108" s="448"/>
      <c r="J108" s="487"/>
    </row>
    <row r="109" spans="1:10" s="365" customFormat="1" ht="12.75" customHeight="1">
      <c r="A109" s="359"/>
      <c r="B109" s="599"/>
      <c r="C109" s="446"/>
      <c r="D109" s="600"/>
      <c r="E109" s="600"/>
      <c r="F109" s="446"/>
      <c r="G109" s="446"/>
      <c r="H109" s="448"/>
      <c r="I109" s="448"/>
      <c r="J109" s="487"/>
    </row>
    <row r="110" spans="1:10" s="365" customFormat="1" ht="12.75" customHeight="1">
      <c r="A110" s="359"/>
      <c r="B110" s="599"/>
      <c r="C110" s="446"/>
      <c r="D110" s="600"/>
      <c r="E110" s="600"/>
      <c r="F110" s="446"/>
      <c r="G110" s="446"/>
      <c r="H110" s="448"/>
      <c r="I110" s="448"/>
      <c r="J110" s="487"/>
    </row>
    <row r="111" spans="1:10" s="365" customFormat="1" ht="12.75" customHeight="1">
      <c r="A111" s="359"/>
      <c r="B111" s="599"/>
      <c r="C111" s="446"/>
      <c r="D111" s="600"/>
      <c r="E111" s="600"/>
      <c r="F111" s="446"/>
      <c r="G111" s="446"/>
      <c r="H111" s="448"/>
      <c r="I111" s="448"/>
      <c r="J111" s="487"/>
    </row>
    <row r="112" spans="1:10" s="365" customFormat="1" ht="12.75" customHeight="1">
      <c r="A112" s="359"/>
      <c r="B112" s="599"/>
      <c r="C112" s="446"/>
      <c r="D112" s="600"/>
      <c r="E112" s="600"/>
      <c r="F112" s="446"/>
      <c r="G112" s="446"/>
      <c r="H112" s="448"/>
      <c r="I112" s="448"/>
      <c r="J112" s="487"/>
    </row>
    <row r="113" spans="1:10" s="365" customFormat="1" ht="12.75" customHeight="1">
      <c r="A113" s="359"/>
      <c r="B113" s="599"/>
      <c r="C113" s="446"/>
      <c r="D113" s="600"/>
      <c r="E113" s="600"/>
      <c r="F113" s="446"/>
      <c r="G113" s="446"/>
      <c r="H113" s="448"/>
      <c r="I113" s="448"/>
      <c r="J113" s="487"/>
    </row>
    <row r="114" spans="1:10" s="365" customFormat="1" ht="12.75" customHeight="1">
      <c r="A114" s="359"/>
      <c r="B114" s="496"/>
      <c r="C114" s="496"/>
      <c r="D114" s="496"/>
      <c r="E114" s="496"/>
      <c r="F114" s="496"/>
      <c r="G114" s="496"/>
      <c r="H114" s="496"/>
      <c r="I114" s="496"/>
      <c r="J114" s="487"/>
    </row>
    <row r="115" spans="1:10" s="365" customFormat="1" ht="12.75" customHeight="1">
      <c r="A115" s="359"/>
      <c r="B115" s="585"/>
      <c r="C115" s="585"/>
      <c r="D115" s="585"/>
      <c r="E115" s="585"/>
      <c r="F115" s="585"/>
      <c r="G115" s="585"/>
      <c r="H115" s="585"/>
      <c r="I115" s="304"/>
      <c r="J115" s="487"/>
    </row>
    <row r="116" spans="1:10" s="365" customFormat="1" ht="12.75" customHeight="1">
      <c r="A116" s="359"/>
      <c r="B116" s="304"/>
      <c r="C116" s="304"/>
      <c r="D116" s="304"/>
      <c r="E116" s="304"/>
      <c r="F116" s="304"/>
      <c r="G116" s="304"/>
      <c r="H116" s="304"/>
      <c r="I116" s="304"/>
      <c r="J116" s="487"/>
    </row>
    <row r="117" spans="1:9" s="365" customFormat="1" ht="12.75" customHeight="1">
      <c r="A117" s="304"/>
      <c r="B117" s="304"/>
      <c r="C117" s="304"/>
      <c r="D117" s="304"/>
      <c r="E117" s="304"/>
      <c r="F117" s="304"/>
      <c r="G117" s="304"/>
      <c r="H117" s="304"/>
      <c r="I117" s="304"/>
    </row>
    <row r="118" spans="1:9" s="365" customFormat="1" ht="12.75" customHeight="1">
      <c r="A118" s="304"/>
      <c r="B118" s="304"/>
      <c r="C118" s="304"/>
      <c r="D118" s="304"/>
      <c r="E118" s="304"/>
      <c r="F118" s="304"/>
      <c r="G118" s="304"/>
      <c r="H118" s="304"/>
      <c r="I118" s="304"/>
    </row>
    <row r="119" spans="1:9" ht="12.75" customHeight="1">
      <c r="A119" s="304"/>
      <c r="B119" s="304"/>
      <c r="C119" s="304"/>
      <c r="D119" s="304"/>
      <c r="E119" s="304"/>
      <c r="F119" s="304"/>
      <c r="G119" s="304"/>
      <c r="H119" s="304"/>
      <c r="I119" s="304"/>
    </row>
    <row r="120" spans="1:9" ht="12.75" customHeight="1">
      <c r="A120" s="304"/>
      <c r="B120" s="304"/>
      <c r="C120" s="304"/>
      <c r="D120" s="304"/>
      <c r="E120" s="304"/>
      <c r="F120" s="304"/>
      <c r="G120" s="304"/>
      <c r="H120" s="304"/>
      <c r="I120" s="304"/>
    </row>
    <row r="121" spans="1:9" ht="12.75" customHeight="1">
      <c r="A121" s="304"/>
      <c r="B121" s="304"/>
      <c r="C121" s="304"/>
      <c r="D121" s="304"/>
      <c r="E121" s="304"/>
      <c r="F121" s="304"/>
      <c r="G121" s="304"/>
      <c r="H121" s="304"/>
      <c r="I121" s="304"/>
    </row>
    <row r="122" spans="1:9" ht="12.75" customHeight="1">
      <c r="A122" s="304"/>
      <c r="B122" s="304"/>
      <c r="C122" s="304"/>
      <c r="D122" s="304"/>
      <c r="E122" s="304"/>
      <c r="F122" s="304"/>
      <c r="G122" s="304"/>
      <c r="H122" s="304"/>
      <c r="I122" s="304"/>
    </row>
    <row r="123" spans="1:9" ht="12.75" customHeight="1">
      <c r="A123" s="304"/>
      <c r="B123" s="304"/>
      <c r="C123" s="304"/>
      <c r="D123" s="304"/>
      <c r="E123" s="304"/>
      <c r="F123" s="304"/>
      <c r="G123" s="304"/>
      <c r="H123" s="304"/>
      <c r="I123" s="304"/>
    </row>
    <row r="124" spans="1:9" ht="12.75" customHeight="1">
      <c r="A124" s="304"/>
      <c r="B124" s="304"/>
      <c r="C124" s="304"/>
      <c r="D124" s="304"/>
      <c r="E124" s="304"/>
      <c r="F124" s="304"/>
      <c r="G124" s="304"/>
      <c r="H124" s="304"/>
      <c r="I124" s="304"/>
    </row>
    <row r="125" spans="1:9" ht="12.75" customHeight="1">
      <c r="A125" s="304"/>
      <c r="B125" s="304"/>
      <c r="C125" s="304"/>
      <c r="D125" s="304"/>
      <c r="E125" s="304"/>
      <c r="F125" s="304"/>
      <c r="G125" s="304"/>
      <c r="H125" s="304"/>
      <c r="I125" s="304"/>
    </row>
    <row r="126" spans="1:9" ht="12.75" customHeight="1">
      <c r="A126" s="304"/>
      <c r="B126" s="304"/>
      <c r="C126" s="304"/>
      <c r="D126" s="304"/>
      <c r="E126" s="304"/>
      <c r="F126" s="304"/>
      <c r="G126" s="304"/>
      <c r="H126" s="304"/>
      <c r="I126" s="304"/>
    </row>
    <row r="127" spans="1:9" ht="12.75" customHeight="1">
      <c r="A127" s="304"/>
      <c r="B127" s="304"/>
      <c r="C127" s="304"/>
      <c r="D127" s="304"/>
      <c r="E127" s="304"/>
      <c r="F127" s="304"/>
      <c r="G127" s="304"/>
      <c r="H127" s="304"/>
      <c r="I127" s="304"/>
    </row>
    <row r="128" spans="1:9" ht="12.75" customHeight="1">
      <c r="A128" s="304"/>
      <c r="B128" s="304"/>
      <c r="C128" s="304"/>
      <c r="D128" s="304"/>
      <c r="E128" s="304"/>
      <c r="F128" s="304"/>
      <c r="G128" s="304"/>
      <c r="H128" s="304"/>
      <c r="I128" s="304"/>
    </row>
    <row r="129" spans="1:9" ht="12.75" customHeight="1">
      <c r="A129" s="304"/>
      <c r="B129" s="304"/>
      <c r="C129" s="304"/>
      <c r="D129" s="304"/>
      <c r="E129" s="304"/>
      <c r="F129" s="304"/>
      <c r="G129" s="304"/>
      <c r="H129" s="304"/>
      <c r="I129" s="304"/>
    </row>
    <row r="130" spans="1:9" ht="12.75" customHeight="1">
      <c r="A130" s="304"/>
      <c r="B130" s="304"/>
      <c r="C130" s="304"/>
      <c r="D130" s="304"/>
      <c r="E130" s="304"/>
      <c r="F130" s="304"/>
      <c r="G130" s="304"/>
      <c r="H130" s="304"/>
      <c r="I130" s="304"/>
    </row>
    <row r="131" spans="1:9" ht="12.75" customHeight="1">
      <c r="A131" s="304"/>
      <c r="B131" s="304"/>
      <c r="C131" s="304"/>
      <c r="D131" s="304"/>
      <c r="E131" s="304"/>
      <c r="F131" s="304"/>
      <c r="G131" s="304"/>
      <c r="H131" s="304"/>
      <c r="I131" s="304"/>
    </row>
    <row r="132" spans="1:9" ht="12.75" customHeight="1">
      <c r="A132" s="304"/>
      <c r="B132" s="304"/>
      <c r="C132" s="304"/>
      <c r="D132" s="304"/>
      <c r="E132" s="304"/>
      <c r="F132" s="304"/>
      <c r="G132" s="304"/>
      <c r="H132" s="304"/>
      <c r="I132" s="304"/>
    </row>
    <row r="133" spans="1:9" ht="12.75" customHeight="1">
      <c r="A133" s="304"/>
      <c r="B133" s="304"/>
      <c r="C133" s="304"/>
      <c r="D133" s="304"/>
      <c r="E133" s="304"/>
      <c r="F133" s="304"/>
      <c r="G133" s="304"/>
      <c r="H133" s="304"/>
      <c r="I133" s="304"/>
    </row>
    <row r="134" spans="1:9" ht="12.75" customHeight="1">
      <c r="A134" s="304"/>
      <c r="B134" s="304"/>
      <c r="C134" s="304"/>
      <c r="D134" s="304"/>
      <c r="E134" s="304"/>
      <c r="F134" s="304"/>
      <c r="G134" s="304"/>
      <c r="H134" s="304"/>
      <c r="I134" s="304"/>
    </row>
    <row r="135" spans="1:9" ht="12.75" customHeight="1">
      <c r="A135" s="304"/>
      <c r="B135" s="304"/>
      <c r="C135" s="304"/>
      <c r="D135" s="304"/>
      <c r="E135" s="304"/>
      <c r="F135" s="304"/>
      <c r="G135" s="304"/>
      <c r="H135" s="304"/>
      <c r="I135" s="304"/>
    </row>
    <row r="136" spans="1:9" ht="12.75" customHeight="1">
      <c r="A136" s="304"/>
      <c r="B136" s="304"/>
      <c r="C136" s="304"/>
      <c r="D136" s="304"/>
      <c r="E136" s="304"/>
      <c r="F136" s="304"/>
      <c r="G136" s="304"/>
      <c r="H136" s="304"/>
      <c r="I136" s="304"/>
    </row>
    <row r="137" spans="1:9" ht="12.75" customHeight="1">
      <c r="A137" s="304"/>
      <c r="B137" s="304"/>
      <c r="C137" s="304"/>
      <c r="D137" s="304"/>
      <c r="E137" s="603" t="s">
        <v>249</v>
      </c>
      <c r="F137" s="304"/>
      <c r="G137" s="304"/>
      <c r="H137" s="304"/>
      <c r="I137" s="304"/>
    </row>
    <row r="138" spans="1:9" ht="12.75" customHeight="1">
      <c r="A138" s="304"/>
      <c r="B138" s="304"/>
      <c r="C138" s="304"/>
      <c r="D138" s="304"/>
      <c r="E138" s="304"/>
      <c r="F138" s="304"/>
      <c r="G138" s="304"/>
      <c r="H138" s="304"/>
      <c r="I138" s="304"/>
    </row>
    <row r="139" spans="1:9" ht="12.75" customHeight="1">
      <c r="A139" s="304"/>
      <c r="B139" s="304"/>
      <c r="C139" s="304"/>
      <c r="D139" s="304"/>
      <c r="E139" s="304"/>
      <c r="F139" s="304"/>
      <c r="G139" s="304"/>
      <c r="H139" s="304"/>
      <c r="I139" s="304"/>
    </row>
    <row r="140" spans="1:9" ht="12.75" customHeight="1">
      <c r="A140" s="304"/>
      <c r="B140" s="304"/>
      <c r="C140" s="304"/>
      <c r="D140" s="304"/>
      <c r="E140" s="304"/>
      <c r="F140" s="304"/>
      <c r="G140" s="304"/>
      <c r="H140" s="304"/>
      <c r="I140" s="304"/>
    </row>
    <row r="141" spans="1:9" ht="12.75" customHeight="1">
      <c r="A141" s="304"/>
      <c r="B141" s="304"/>
      <c r="C141" s="304"/>
      <c r="D141" s="304"/>
      <c r="E141" s="304"/>
      <c r="F141" s="304"/>
      <c r="G141" s="304"/>
      <c r="H141" s="304"/>
      <c r="I141" s="304"/>
    </row>
    <row r="142" spans="1:9" ht="12.75" customHeight="1">
      <c r="A142" s="304"/>
      <c r="B142" s="304"/>
      <c r="C142" s="304"/>
      <c r="D142" s="304"/>
      <c r="E142" s="304"/>
      <c r="F142" s="304"/>
      <c r="G142" s="304"/>
      <c r="H142" s="304"/>
      <c r="I142" s="304"/>
    </row>
    <row r="143" spans="1:9" ht="12.75" customHeight="1">
      <c r="A143" s="304"/>
      <c r="B143" s="304"/>
      <c r="C143" s="304"/>
      <c r="D143" s="304"/>
      <c r="E143" s="304"/>
      <c r="F143" s="304"/>
      <c r="G143" s="304"/>
      <c r="H143" s="304"/>
      <c r="I143" s="304"/>
    </row>
    <row r="144" spans="1:9" ht="12.75" customHeight="1">
      <c r="A144" s="304"/>
      <c r="B144" s="304"/>
      <c r="C144" s="304"/>
      <c r="D144" s="304"/>
      <c r="E144" s="304"/>
      <c r="F144" s="304"/>
      <c r="G144" s="304"/>
      <c r="H144" s="304"/>
      <c r="I144" s="304"/>
    </row>
    <row r="145" spans="1:9" ht="13.5" customHeight="1">
      <c r="A145" s="304"/>
      <c r="B145" s="304"/>
      <c r="C145" s="304"/>
      <c r="D145" s="304"/>
      <c r="E145" s="304"/>
      <c r="F145" s="304"/>
      <c r="G145" s="304"/>
      <c r="H145" s="304"/>
      <c r="I145" s="304"/>
    </row>
    <row r="146" spans="1:9" ht="13.5" customHeight="1">
      <c r="A146" s="304"/>
      <c r="B146" s="304"/>
      <c r="C146" s="304"/>
      <c r="D146" s="304"/>
      <c r="E146" s="304"/>
      <c r="F146" s="304"/>
      <c r="G146" s="304"/>
      <c r="H146" s="304"/>
      <c r="I146" s="304"/>
    </row>
    <row r="147" spans="1:9" ht="13.5" customHeight="1">
      <c r="A147" s="304"/>
      <c r="B147" s="304"/>
      <c r="C147" s="304"/>
      <c r="D147" s="304"/>
      <c r="E147" s="304"/>
      <c r="F147" s="304"/>
      <c r="G147" s="304"/>
      <c r="H147" s="304"/>
      <c r="I147" s="304"/>
    </row>
    <row r="148" spans="1:9" ht="13.5" customHeight="1">
      <c r="A148" s="304"/>
      <c r="B148" s="304"/>
      <c r="C148" s="304"/>
      <c r="D148" s="304"/>
      <c r="E148" s="304"/>
      <c r="F148" s="304"/>
      <c r="G148" s="304"/>
      <c r="H148" s="304"/>
      <c r="I148" s="304"/>
    </row>
    <row r="149" spans="1:9" ht="13.5" customHeight="1">
      <c r="A149" s="304"/>
      <c r="B149" s="304"/>
      <c r="C149" s="304"/>
      <c r="D149" s="304"/>
      <c r="E149" s="304"/>
      <c r="F149" s="304"/>
      <c r="G149" s="304"/>
      <c r="H149" s="304"/>
      <c r="I149" s="304"/>
    </row>
    <row r="150" spans="1:9" ht="13.5" customHeight="1">
      <c r="A150" s="304"/>
      <c r="B150" s="304"/>
      <c r="C150" s="304"/>
      <c r="D150" s="304"/>
      <c r="E150" s="304"/>
      <c r="F150" s="304"/>
      <c r="G150" s="304"/>
      <c r="H150" s="304"/>
      <c r="I150" s="304"/>
    </row>
    <row r="151" spans="1:9" ht="13.5" customHeight="1">
      <c r="A151" s="304"/>
      <c r="B151" s="304"/>
      <c r="C151" s="304"/>
      <c r="D151" s="304"/>
      <c r="E151" s="304"/>
      <c r="F151" s="304"/>
      <c r="G151" s="304"/>
      <c r="H151" s="304"/>
      <c r="I151" s="304"/>
    </row>
    <row r="152" spans="1:9" ht="13.5" customHeight="1">
      <c r="A152" s="304"/>
      <c r="B152" s="304"/>
      <c r="C152" s="304"/>
      <c r="D152" s="304"/>
      <c r="E152" s="304"/>
      <c r="F152" s="304"/>
      <c r="G152" s="304"/>
      <c r="H152" s="304"/>
      <c r="I152" s="304"/>
    </row>
    <row r="153" spans="1:9" ht="13.5" customHeight="1">
      <c r="A153" s="304"/>
      <c r="B153" s="304"/>
      <c r="C153" s="304"/>
      <c r="D153" s="304"/>
      <c r="E153" s="304"/>
      <c r="F153" s="304"/>
      <c r="G153" s="304"/>
      <c r="H153" s="304"/>
      <c r="I153" s="304"/>
    </row>
    <row r="154" spans="1:9" ht="12.75">
      <c r="A154" s="304"/>
      <c r="B154" s="304"/>
      <c r="C154" s="304"/>
      <c r="D154" s="304"/>
      <c r="E154" s="304"/>
      <c r="F154" s="304"/>
      <c r="G154" s="304"/>
      <c r="H154" s="304"/>
      <c r="I154" s="304"/>
    </row>
    <row r="155" spans="1:9" ht="12.75">
      <c r="A155" s="304"/>
      <c r="B155" s="304"/>
      <c r="C155" s="304"/>
      <c r="D155" s="304"/>
      <c r="E155" s="304"/>
      <c r="F155" s="304"/>
      <c r="G155" s="304"/>
      <c r="H155" s="304"/>
      <c r="I155" s="304"/>
    </row>
    <row r="156" spans="1:9" ht="12.75">
      <c r="A156" s="304"/>
      <c r="B156" s="304"/>
      <c r="C156" s="304"/>
      <c r="D156" s="304"/>
      <c r="E156" s="304"/>
      <c r="F156" s="304"/>
      <c r="G156" s="304"/>
      <c r="H156" s="304"/>
      <c r="I156" s="304"/>
    </row>
    <row r="157" spans="1:9" ht="12.75">
      <c r="A157" s="304"/>
      <c r="B157" s="304"/>
      <c r="C157" s="304"/>
      <c r="D157" s="304"/>
      <c r="E157" s="304"/>
      <c r="F157" s="304"/>
      <c r="G157" s="304"/>
      <c r="H157" s="304"/>
      <c r="I157" s="304"/>
    </row>
    <row r="158" spans="1:9" ht="12.75">
      <c r="A158" s="304"/>
      <c r="B158" s="304"/>
      <c r="C158" s="304"/>
      <c r="D158" s="304"/>
      <c r="E158" s="304"/>
      <c r="F158" s="304"/>
      <c r="G158" s="304"/>
      <c r="H158" s="304"/>
      <c r="I158" s="304"/>
    </row>
    <row r="159" spans="1:9" ht="12.75">
      <c r="A159" s="304"/>
      <c r="B159" s="304"/>
      <c r="C159" s="304"/>
      <c r="D159" s="304"/>
      <c r="E159" s="304"/>
      <c r="F159" s="304"/>
      <c r="G159" s="304"/>
      <c r="H159" s="304"/>
      <c r="I159" s="304"/>
    </row>
    <row r="160" spans="1:9" ht="12.75">
      <c r="A160" s="304"/>
      <c r="B160" s="304"/>
      <c r="C160" s="304"/>
      <c r="D160" s="304"/>
      <c r="E160" s="304"/>
      <c r="F160" s="304"/>
      <c r="G160" s="304"/>
      <c r="H160" s="304"/>
      <c r="I160" s="304"/>
    </row>
    <row r="161" spans="1:9" ht="12.75">
      <c r="A161" s="304"/>
      <c r="B161" s="304"/>
      <c r="C161" s="304"/>
      <c r="D161" s="304"/>
      <c r="E161" s="304"/>
      <c r="F161" s="304"/>
      <c r="G161" s="304"/>
      <c r="H161" s="304"/>
      <c r="I161" s="304"/>
    </row>
    <row r="162" spans="1:9" ht="12.75">
      <c r="A162" s="304"/>
      <c r="B162" s="304"/>
      <c r="C162" s="304"/>
      <c r="D162" s="304"/>
      <c r="E162" s="304"/>
      <c r="F162" s="304"/>
      <c r="G162" s="304"/>
      <c r="H162" s="304"/>
      <c r="I162" s="304"/>
    </row>
    <row r="163" spans="1:9" ht="12.75">
      <c r="A163" s="304"/>
      <c r="B163" s="304"/>
      <c r="C163" s="304"/>
      <c r="D163" s="304"/>
      <c r="E163" s="304"/>
      <c r="F163" s="304"/>
      <c r="G163" s="304"/>
      <c r="H163" s="304"/>
      <c r="I163" s="304"/>
    </row>
    <row r="164" spans="1:9" ht="12.75">
      <c r="A164" s="304"/>
      <c r="B164" s="304"/>
      <c r="C164" s="304"/>
      <c r="D164" s="304"/>
      <c r="E164" s="304"/>
      <c r="F164" s="304"/>
      <c r="G164" s="304"/>
      <c r="H164" s="304"/>
      <c r="I164" s="304"/>
    </row>
    <row r="165" spans="1:9" ht="12.75">
      <c r="A165" s="304"/>
      <c r="B165" s="304"/>
      <c r="C165" s="304"/>
      <c r="D165" s="304"/>
      <c r="E165" s="304"/>
      <c r="F165" s="304"/>
      <c r="G165" s="304"/>
      <c r="H165" s="304"/>
      <c r="I165" s="304"/>
    </row>
    <row r="166" spans="1:9" ht="12.75">
      <c r="A166" s="304"/>
      <c r="B166" s="304"/>
      <c r="C166" s="304"/>
      <c r="D166" s="304"/>
      <c r="E166" s="304"/>
      <c r="F166" s="304"/>
      <c r="G166" s="304"/>
      <c r="H166" s="304"/>
      <c r="I166" s="304"/>
    </row>
    <row r="167" spans="1:9" ht="12.75">
      <c r="A167" s="304"/>
      <c r="B167" s="304"/>
      <c r="C167" s="304"/>
      <c r="D167" s="304"/>
      <c r="E167" s="304"/>
      <c r="F167" s="304"/>
      <c r="G167" s="304"/>
      <c r="H167" s="304"/>
      <c r="I167" s="304"/>
    </row>
    <row r="168" spans="1:9" ht="12.75">
      <c r="A168" s="304"/>
      <c r="B168" s="304"/>
      <c r="C168" s="304"/>
      <c r="D168" s="304"/>
      <c r="E168" s="304"/>
      <c r="F168" s="304"/>
      <c r="G168" s="304"/>
      <c r="H168" s="304"/>
      <c r="I168" s="304"/>
    </row>
    <row r="169" spans="1:9" ht="12.75">
      <c r="A169" s="304"/>
      <c r="B169" s="304"/>
      <c r="C169" s="304"/>
      <c r="D169" s="304"/>
      <c r="E169" s="304"/>
      <c r="F169" s="304"/>
      <c r="G169" s="304"/>
      <c r="H169" s="304"/>
      <c r="I169" s="304"/>
    </row>
    <row r="170" spans="1:9" ht="12.75">
      <c r="A170" s="304"/>
      <c r="B170" s="304"/>
      <c r="C170" s="304"/>
      <c r="D170" s="304"/>
      <c r="E170" s="304"/>
      <c r="F170" s="304"/>
      <c r="G170" s="304"/>
      <c r="H170" s="304"/>
      <c r="I170" s="304"/>
    </row>
    <row r="171" spans="1:9" ht="12.75">
      <c r="A171" s="304"/>
      <c r="B171" s="304"/>
      <c r="C171" s="304"/>
      <c r="D171" s="304"/>
      <c r="E171" s="304"/>
      <c r="F171" s="304"/>
      <c r="G171" s="304"/>
      <c r="H171" s="304"/>
      <c r="I171" s="304"/>
    </row>
    <row r="172" spans="1:9" ht="12.75">
      <c r="A172" s="304"/>
      <c r="B172" s="304"/>
      <c r="C172" s="304"/>
      <c r="D172" s="304"/>
      <c r="E172" s="304"/>
      <c r="F172" s="304"/>
      <c r="G172" s="304"/>
      <c r="H172" s="304"/>
      <c r="I172" s="304"/>
    </row>
    <row r="173" spans="1:9" ht="12.75">
      <c r="A173" s="304"/>
      <c r="B173" s="304"/>
      <c r="C173" s="304"/>
      <c r="D173" s="304"/>
      <c r="E173" s="304"/>
      <c r="F173" s="304"/>
      <c r="G173" s="304"/>
      <c r="H173" s="304"/>
      <c r="I173" s="304"/>
    </row>
    <row r="174" spans="1:9" ht="12.75">
      <c r="A174" s="304"/>
      <c r="B174" s="304"/>
      <c r="C174" s="304"/>
      <c r="D174" s="304"/>
      <c r="E174" s="304"/>
      <c r="F174" s="304"/>
      <c r="G174" s="304"/>
      <c r="H174" s="304"/>
      <c r="I174" s="304"/>
    </row>
    <row r="175" spans="1:9" ht="12.75">
      <c r="A175" s="304"/>
      <c r="B175" s="304"/>
      <c r="C175" s="304"/>
      <c r="D175" s="304"/>
      <c r="E175" s="304"/>
      <c r="F175" s="304"/>
      <c r="G175" s="304"/>
      <c r="H175" s="304"/>
      <c r="I175" s="304"/>
    </row>
    <row r="176" spans="1:9" ht="12.75">
      <c r="A176" s="304"/>
      <c r="B176" s="304"/>
      <c r="C176" s="304"/>
      <c r="D176" s="304"/>
      <c r="E176" s="304"/>
      <c r="F176" s="304"/>
      <c r="G176" s="304"/>
      <c r="H176" s="304"/>
      <c r="I176" s="304"/>
    </row>
    <row r="177" spans="1:9" ht="12.75">
      <c r="A177" s="304"/>
      <c r="B177" s="304"/>
      <c r="C177" s="304"/>
      <c r="D177" s="304"/>
      <c r="E177" s="304"/>
      <c r="F177" s="304"/>
      <c r="G177" s="304"/>
      <c r="H177" s="304"/>
      <c r="I177" s="304"/>
    </row>
    <row r="178" spans="1:9" ht="12.75">
      <c r="A178" s="304"/>
      <c r="B178" s="304"/>
      <c r="C178" s="304"/>
      <c r="D178" s="304"/>
      <c r="E178" s="304"/>
      <c r="F178" s="304"/>
      <c r="G178" s="304"/>
      <c r="H178" s="304"/>
      <c r="I178" s="304"/>
    </row>
    <row r="179" spans="1:9" ht="12.75">
      <c r="A179" s="304"/>
      <c r="B179" s="304"/>
      <c r="C179" s="304"/>
      <c r="D179" s="304"/>
      <c r="E179" s="304"/>
      <c r="F179" s="304"/>
      <c r="G179" s="304"/>
      <c r="H179" s="304"/>
      <c r="I179" s="304"/>
    </row>
    <row r="180" spans="1:9" ht="12.75">
      <c r="A180" s="304"/>
      <c r="B180" s="304"/>
      <c r="C180" s="304"/>
      <c r="D180" s="304"/>
      <c r="E180" s="304"/>
      <c r="F180" s="304"/>
      <c r="G180" s="304"/>
      <c r="H180" s="304"/>
      <c r="I180" s="304"/>
    </row>
    <row r="181" spans="1:9" ht="12.75">
      <c r="A181" s="304"/>
      <c r="B181" s="304"/>
      <c r="C181" s="304"/>
      <c r="D181" s="304"/>
      <c r="E181" s="304"/>
      <c r="F181" s="304"/>
      <c r="G181" s="304"/>
      <c r="H181" s="304"/>
      <c r="I181" s="304"/>
    </row>
    <row r="182" spans="1:9" ht="12.75">
      <c r="A182" s="304"/>
      <c r="B182" s="304"/>
      <c r="C182" s="304"/>
      <c r="D182" s="304"/>
      <c r="E182" s="304"/>
      <c r="F182" s="304"/>
      <c r="G182" s="304"/>
      <c r="H182" s="304"/>
      <c r="I182" s="304"/>
    </row>
    <row r="183" spans="1:9" ht="12.75">
      <c r="A183" s="304"/>
      <c r="B183" s="304"/>
      <c r="C183" s="304"/>
      <c r="D183" s="304"/>
      <c r="E183" s="304"/>
      <c r="F183" s="304"/>
      <c r="G183" s="304"/>
      <c r="H183" s="304"/>
      <c r="I183" s="304"/>
    </row>
    <row r="184" spans="1:9" ht="12.75">
      <c r="A184" s="304"/>
      <c r="B184" s="304"/>
      <c r="C184" s="304"/>
      <c r="D184" s="304"/>
      <c r="E184" s="304"/>
      <c r="F184" s="304"/>
      <c r="G184" s="304"/>
      <c r="H184" s="304"/>
      <c r="I184" s="304"/>
    </row>
    <row r="185" spans="1:9" ht="12.75">
      <c r="A185" s="304"/>
      <c r="B185" s="304"/>
      <c r="C185" s="304"/>
      <c r="D185" s="304"/>
      <c r="E185" s="304"/>
      <c r="F185" s="304"/>
      <c r="G185" s="304"/>
      <c r="H185" s="304"/>
      <c r="I185" s="304"/>
    </row>
    <row r="186" spans="1:9" ht="12.75">
      <c r="A186" s="304"/>
      <c r="B186" s="304"/>
      <c r="C186" s="304"/>
      <c r="D186" s="304"/>
      <c r="E186" s="304"/>
      <c r="F186" s="304"/>
      <c r="G186" s="304"/>
      <c r="H186" s="304"/>
      <c r="I186" s="304"/>
    </row>
    <row r="187" spans="1:9" ht="12.75">
      <c r="A187" s="304"/>
      <c r="B187" s="304"/>
      <c r="C187" s="304"/>
      <c r="D187" s="304"/>
      <c r="E187" s="304"/>
      <c r="F187" s="304"/>
      <c r="G187" s="304"/>
      <c r="H187" s="304"/>
      <c r="I187" s="304"/>
    </row>
    <row r="188" spans="1:9" ht="12.75">
      <c r="A188" s="304"/>
      <c r="B188" s="304"/>
      <c r="C188" s="304"/>
      <c r="D188" s="304"/>
      <c r="E188" s="304"/>
      <c r="F188" s="304"/>
      <c r="G188" s="304"/>
      <c r="H188" s="304"/>
      <c r="I188" s="304"/>
    </row>
    <row r="189" spans="1:9" ht="12.75">
      <c r="A189" s="304"/>
      <c r="B189" s="304"/>
      <c r="C189" s="304"/>
      <c r="D189" s="304"/>
      <c r="E189" s="304"/>
      <c r="F189" s="304"/>
      <c r="G189" s="304"/>
      <c r="H189" s="304"/>
      <c r="I189" s="304"/>
    </row>
    <row r="190" spans="1:9" ht="12.75">
      <c r="A190" s="304"/>
      <c r="B190" s="304"/>
      <c r="C190" s="304"/>
      <c r="D190" s="304"/>
      <c r="E190" s="304"/>
      <c r="F190" s="304"/>
      <c r="G190" s="304"/>
      <c r="H190" s="304"/>
      <c r="I190" s="304"/>
    </row>
    <row r="191" spans="1:9" ht="12.75">
      <c r="A191" s="304"/>
      <c r="B191" s="304"/>
      <c r="C191" s="304"/>
      <c r="D191" s="304"/>
      <c r="E191" s="304"/>
      <c r="F191" s="304"/>
      <c r="G191" s="304"/>
      <c r="H191" s="304"/>
      <c r="I191" s="304"/>
    </row>
    <row r="192" spans="1:9" ht="12.75">
      <c r="A192" s="304"/>
      <c r="B192" s="304"/>
      <c r="C192" s="304"/>
      <c r="D192" s="304"/>
      <c r="E192" s="304"/>
      <c r="F192" s="304"/>
      <c r="G192" s="304"/>
      <c r="H192" s="304"/>
      <c r="I192" s="304"/>
    </row>
    <row r="193" spans="1:9" ht="12.75">
      <c r="A193" s="304"/>
      <c r="B193" s="304"/>
      <c r="C193" s="304"/>
      <c r="D193" s="304"/>
      <c r="E193" s="304"/>
      <c r="F193" s="304"/>
      <c r="G193" s="304"/>
      <c r="H193" s="304"/>
      <c r="I193" s="304"/>
    </row>
    <row r="194" spans="1:9" ht="12.75">
      <c r="A194" s="304"/>
      <c r="B194" s="304"/>
      <c r="C194" s="304"/>
      <c r="D194" s="304"/>
      <c r="E194" s="304"/>
      <c r="F194" s="304"/>
      <c r="G194" s="304"/>
      <c r="H194" s="304"/>
      <c r="I194" s="304"/>
    </row>
    <row r="195" spans="1:9" ht="12.75">
      <c r="A195" s="304"/>
      <c r="B195" s="304"/>
      <c r="C195" s="304"/>
      <c r="D195" s="304"/>
      <c r="E195" s="304"/>
      <c r="F195" s="304"/>
      <c r="G195" s="304"/>
      <c r="H195" s="304"/>
      <c r="I195" s="304"/>
    </row>
    <row r="196" spans="1:9" ht="12.75">
      <c r="A196" s="304"/>
      <c r="B196" s="304"/>
      <c r="C196" s="304"/>
      <c r="D196" s="304"/>
      <c r="E196" s="304"/>
      <c r="F196" s="304"/>
      <c r="G196" s="304"/>
      <c r="H196" s="304"/>
      <c r="I196" s="304"/>
    </row>
    <row r="197" spans="1:9" ht="12.75">
      <c r="A197" s="304"/>
      <c r="B197" s="304"/>
      <c r="C197" s="304"/>
      <c r="D197" s="304"/>
      <c r="E197" s="304"/>
      <c r="F197" s="304"/>
      <c r="G197" s="304"/>
      <c r="H197" s="304"/>
      <c r="I197" s="304"/>
    </row>
    <row r="198" spans="1:9" ht="12.75">
      <c r="A198" s="304"/>
      <c r="B198" s="304"/>
      <c r="C198" s="304"/>
      <c r="D198" s="304"/>
      <c r="E198" s="304"/>
      <c r="F198" s="304"/>
      <c r="G198" s="304"/>
      <c r="H198" s="304"/>
      <c r="I198" s="304"/>
    </row>
    <row r="199" spans="1:9" ht="12.75">
      <c r="A199" s="304"/>
      <c r="B199" s="304"/>
      <c r="C199" s="304"/>
      <c r="D199" s="304"/>
      <c r="E199" s="304"/>
      <c r="F199" s="304"/>
      <c r="G199" s="304"/>
      <c r="H199" s="304"/>
      <c r="I199" s="304"/>
    </row>
    <row r="200" spans="1:9" ht="12.75">
      <c r="A200" s="304"/>
      <c r="B200" s="304"/>
      <c r="C200" s="304"/>
      <c r="D200" s="304"/>
      <c r="E200" s="304"/>
      <c r="F200" s="304"/>
      <c r="G200" s="304"/>
      <c r="H200" s="304"/>
      <c r="I200" s="304"/>
    </row>
    <row r="201" spans="1:9" ht="12.75">
      <c r="A201" s="304"/>
      <c r="B201" s="304"/>
      <c r="C201" s="304"/>
      <c r="D201" s="304"/>
      <c r="E201" s="304"/>
      <c r="F201" s="304"/>
      <c r="G201" s="304"/>
      <c r="H201" s="304"/>
      <c r="I201" s="304"/>
    </row>
    <row r="202" spans="1:9" ht="12.75">
      <c r="A202" s="304"/>
      <c r="B202" s="304"/>
      <c r="C202" s="304"/>
      <c r="D202" s="304"/>
      <c r="E202" s="304"/>
      <c r="F202" s="304"/>
      <c r="G202" s="304"/>
      <c r="H202" s="304"/>
      <c r="I202" s="304"/>
    </row>
    <row r="203" ht="12.75">
      <c r="A203" s="304"/>
    </row>
    <row r="204" ht="12.75">
      <c r="A204" s="304"/>
    </row>
    <row r="205" ht="12.75">
      <c r="A205" s="304"/>
    </row>
    <row r="206" ht="12.75">
      <c r="A206" s="304"/>
    </row>
    <row r="207" ht="12.75">
      <c r="A207" s="304"/>
    </row>
    <row r="208" ht="12.75">
      <c r="A208" s="304"/>
    </row>
    <row r="209" ht="12.75">
      <c r="A209" s="304"/>
    </row>
    <row r="210" ht="12.75">
      <c r="A210" s="304"/>
    </row>
    <row r="211" ht="12.75">
      <c r="A211" s="304"/>
    </row>
    <row r="212" ht="12.75">
      <c r="A212" s="304"/>
    </row>
    <row r="213" ht="12.75">
      <c r="A213" s="304"/>
    </row>
    <row r="214" ht="12.75">
      <c r="A214" s="304"/>
    </row>
    <row r="215" ht="12.75">
      <c r="A215" s="304"/>
    </row>
    <row r="216" ht="12.75">
      <c r="A216" s="304"/>
    </row>
    <row r="217" ht="12.75">
      <c r="A217" s="304"/>
    </row>
    <row r="218" ht="12.75">
      <c r="A218" s="304"/>
    </row>
    <row r="219" ht="12.75">
      <c r="A219" s="304"/>
    </row>
    <row r="220" ht="12.75">
      <c r="A220" s="304"/>
    </row>
    <row r="221" ht="12.75">
      <c r="A221" s="304"/>
    </row>
    <row r="222" ht="12.75">
      <c r="A222" s="304"/>
    </row>
    <row r="223" ht="12.75">
      <c r="A223" s="304"/>
    </row>
    <row r="224" ht="12.75">
      <c r="A224" s="304"/>
    </row>
    <row r="225" ht="12.75">
      <c r="A225" s="304"/>
    </row>
    <row r="226" ht="12.75">
      <c r="A226" s="304"/>
    </row>
    <row r="227" ht="12.75">
      <c r="A227" s="304"/>
    </row>
    <row r="228" ht="12.75">
      <c r="A228" s="304"/>
    </row>
    <row r="229" ht="12.75">
      <c r="A229" s="304"/>
    </row>
    <row r="230" ht="12.75">
      <c r="A230" s="304"/>
    </row>
  </sheetData>
  <mergeCells count="28">
    <mergeCell ref="D36:E36"/>
    <mergeCell ref="H36:I36"/>
    <mergeCell ref="H14:I14"/>
    <mergeCell ref="D7:E7"/>
    <mergeCell ref="G7:I7"/>
    <mergeCell ref="H13:I13"/>
    <mergeCell ref="H10:I12"/>
    <mergeCell ref="F35:G35"/>
    <mergeCell ref="D3:I3"/>
    <mergeCell ref="D6:I6"/>
    <mergeCell ref="D4:I4"/>
    <mergeCell ref="D5:I5"/>
    <mergeCell ref="F42:G42"/>
    <mergeCell ref="F33:G33"/>
    <mergeCell ref="F43:G43"/>
    <mergeCell ref="F40:G40"/>
    <mergeCell ref="F44:G44"/>
    <mergeCell ref="F45:G45"/>
    <mergeCell ref="F46:G46"/>
    <mergeCell ref="F47:G47"/>
    <mergeCell ref="F48:G48"/>
    <mergeCell ref="F49:G49"/>
    <mergeCell ref="F50:G50"/>
    <mergeCell ref="F51:G51"/>
    <mergeCell ref="D56:E56"/>
    <mergeCell ref="H56:I56"/>
    <mergeCell ref="D53:E53"/>
    <mergeCell ref="H53:I53"/>
  </mergeCells>
  <printOptions/>
  <pageMargins left="0.1968503937007874" right="0" top="0.9055118110236221" bottom="0" header="0.2755905511811024" footer="0"/>
  <pageSetup horizontalDpi="300" verticalDpi="300" orientation="portrait" paperSize="9" scale="85" r:id="rId1"/>
  <headerFooter alignWithMargins="0">
    <oddHeader>&amp;C&amp;"Arial Narrow,Tučné"&amp;14Rozbor hospodaření za rok 2011
K a p i t á l o v é   v ý d a j e&amp;18
&amp;"Arial Narrow,Obyčejné"&amp;12včetně vl.zdrojů z INV.fondu a NEINV.prostředků souvisejících s INV.akcí &amp;R&amp;"Arial Narrow,Kurzíva"&amp;12Tabulka č. 3 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D24" sqref="D24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604" t="s">
        <v>256</v>
      </c>
      <c r="B2" s="605"/>
      <c r="C2" s="605"/>
      <c r="D2" s="605"/>
      <c r="E2" s="606"/>
      <c r="F2" s="606"/>
      <c r="G2" s="606"/>
      <c r="H2" s="606"/>
      <c r="I2" s="606"/>
      <c r="J2" s="607"/>
    </row>
    <row r="3" spans="1:10" ht="6.75" customHeight="1" thickBot="1">
      <c r="A3" s="608"/>
      <c r="B3" s="609"/>
      <c r="C3" s="609"/>
      <c r="D3" s="609"/>
      <c r="E3" s="609"/>
      <c r="F3" s="609"/>
      <c r="G3" s="609"/>
      <c r="H3" s="609"/>
      <c r="I3" s="609"/>
      <c r="J3" s="610"/>
    </row>
    <row r="4" spans="1:10" ht="21" customHeight="1">
      <c r="A4" s="611" t="s">
        <v>257</v>
      </c>
      <c r="B4" s="612"/>
      <c r="C4" s="613" t="s">
        <v>308</v>
      </c>
      <c r="D4" s="614"/>
      <c r="E4" s="614"/>
      <c r="F4" s="615"/>
      <c r="G4" s="615"/>
      <c r="H4" s="614"/>
      <c r="I4" s="614"/>
      <c r="J4" s="616"/>
    </row>
    <row r="5" spans="1:10" ht="3" customHeight="1" thickBot="1">
      <c r="A5" s="611"/>
      <c r="B5" s="612"/>
      <c r="C5" s="612"/>
      <c r="D5" s="612"/>
      <c r="E5" s="612"/>
      <c r="F5" s="617"/>
      <c r="G5" s="617"/>
      <c r="H5" s="612"/>
      <c r="I5" s="612"/>
      <c r="J5" s="618"/>
    </row>
    <row r="6" spans="1:10" ht="21" customHeight="1">
      <c r="A6" s="619" t="s">
        <v>258</v>
      </c>
      <c r="B6" s="620"/>
      <c r="C6" s="621" t="s">
        <v>309</v>
      </c>
      <c r="D6" s="621"/>
      <c r="E6" s="621"/>
      <c r="F6" s="621"/>
      <c r="G6" s="621"/>
      <c r="H6" s="621"/>
      <c r="I6" s="621"/>
      <c r="J6" s="622"/>
    </row>
    <row r="7" spans="1:10" ht="3" customHeight="1">
      <c r="A7" s="623"/>
      <c r="B7" s="624"/>
      <c r="C7" s="624"/>
      <c r="D7" s="624"/>
      <c r="E7" s="624"/>
      <c r="F7" s="624"/>
      <c r="G7" s="624"/>
      <c r="H7" s="624"/>
      <c r="I7" s="624"/>
      <c r="J7" s="625"/>
    </row>
    <row r="8" spans="1:10" ht="21" customHeight="1">
      <c r="A8" s="626" t="s">
        <v>259</v>
      </c>
      <c r="B8" s="627"/>
      <c r="C8" s="628" t="s">
        <v>310</v>
      </c>
      <c r="D8" s="628"/>
      <c r="E8" s="628"/>
      <c r="F8" s="628"/>
      <c r="G8" s="628"/>
      <c r="H8" s="628"/>
      <c r="I8" s="628"/>
      <c r="J8" s="629"/>
    </row>
    <row r="9" spans="1:10" ht="3" customHeight="1" thickBot="1">
      <c r="A9" s="630"/>
      <c r="B9" s="631"/>
      <c r="C9" s="632"/>
      <c r="D9" s="632"/>
      <c r="E9" s="632"/>
      <c r="F9" s="632"/>
      <c r="G9" s="632"/>
      <c r="H9" s="632"/>
      <c r="I9" s="632"/>
      <c r="J9" s="633"/>
    </row>
    <row r="10" spans="1:10" ht="21" customHeight="1">
      <c r="A10" s="634" t="s">
        <v>260</v>
      </c>
      <c r="B10" s="635"/>
      <c r="C10" s="636" t="s">
        <v>311</v>
      </c>
      <c r="D10" s="637" t="s">
        <v>52</v>
      </c>
      <c r="E10" s="638"/>
      <c r="F10" s="638"/>
      <c r="G10" s="638"/>
      <c r="H10" s="639"/>
      <c r="I10" s="640"/>
      <c r="J10" s="625" t="s">
        <v>261</v>
      </c>
    </row>
    <row r="11" spans="1:10" ht="3" customHeight="1">
      <c r="A11" s="623"/>
      <c r="B11" s="624"/>
      <c r="C11" s="641"/>
      <c r="D11" s="641"/>
      <c r="E11" s="624"/>
      <c r="F11" s="624"/>
      <c r="G11" s="642"/>
      <c r="H11" s="642"/>
      <c r="I11" s="643"/>
      <c r="J11" s="644"/>
    </row>
    <row r="12" spans="1:10" ht="18" customHeight="1">
      <c r="A12" s="626" t="s">
        <v>262</v>
      </c>
      <c r="B12" s="627"/>
      <c r="C12" s="628"/>
      <c r="D12" s="645" t="s">
        <v>107</v>
      </c>
      <c r="E12" s="645"/>
      <c r="F12" s="646"/>
      <c r="G12" s="647" t="s">
        <v>263</v>
      </c>
      <c r="H12" s="648">
        <v>296550224</v>
      </c>
      <c r="I12" s="649"/>
      <c r="J12" s="629"/>
    </row>
    <row r="13" spans="1:10" ht="3" customHeight="1" thickBot="1">
      <c r="A13" s="630"/>
      <c r="B13" s="631"/>
      <c r="C13" s="631"/>
      <c r="D13" s="631"/>
      <c r="E13" s="631"/>
      <c r="F13" s="650"/>
      <c r="G13" s="631"/>
      <c r="H13" s="631"/>
      <c r="I13" s="631"/>
      <c r="J13" s="651"/>
    </row>
    <row r="14" spans="1:10" ht="18" customHeight="1">
      <c r="A14" s="623" t="s">
        <v>264</v>
      </c>
      <c r="B14" s="624"/>
      <c r="C14" s="628" t="s">
        <v>265</v>
      </c>
      <c r="D14" s="628"/>
      <c r="E14" s="652"/>
      <c r="F14" s="620"/>
      <c r="G14" s="620"/>
      <c r="H14" s="653"/>
      <c r="I14" s="653"/>
      <c r="J14" s="625"/>
    </row>
    <row r="15" spans="1:10" ht="3" customHeight="1" thickBot="1">
      <c r="A15" s="623"/>
      <c r="B15" s="624"/>
      <c r="C15" s="624"/>
      <c r="D15" s="624"/>
      <c r="E15" s="624"/>
      <c r="F15" s="631"/>
      <c r="G15" s="624"/>
      <c r="H15" s="624"/>
      <c r="I15" s="624"/>
      <c r="J15" s="625"/>
    </row>
    <row r="16" spans="1:11" ht="21" customHeight="1" thickBot="1">
      <c r="A16" s="654" t="s">
        <v>266</v>
      </c>
      <c r="B16" s="655"/>
      <c r="C16" s="656">
        <v>2004</v>
      </c>
      <c r="D16" s="657" t="s">
        <v>267</v>
      </c>
      <c r="E16" s="655"/>
      <c r="F16" s="658">
        <v>2011</v>
      </c>
      <c r="G16" s="659" t="s">
        <v>268</v>
      </c>
      <c r="H16" s="656" t="s">
        <v>312</v>
      </c>
      <c r="I16" s="656"/>
      <c r="J16" s="660"/>
      <c r="K16" s="661"/>
    </row>
    <row r="17" spans="1:10" ht="18.75" customHeight="1">
      <c r="A17" s="662" t="s">
        <v>305</v>
      </c>
      <c r="B17" s="663"/>
      <c r="C17" s="663"/>
      <c r="D17" s="663"/>
      <c r="E17" s="664"/>
      <c r="F17" s="664"/>
      <c r="G17" s="664"/>
      <c r="H17" s="664"/>
      <c r="I17" s="664"/>
      <c r="J17" s="665" t="s">
        <v>97</v>
      </c>
    </row>
    <row r="18" spans="1:11" ht="13.5" customHeight="1">
      <c r="A18" s="611"/>
      <c r="B18" s="612"/>
      <c r="C18" s="666" t="s">
        <v>269</v>
      </c>
      <c r="D18" s="667" t="s">
        <v>270</v>
      </c>
      <c r="E18" s="668" t="s">
        <v>51</v>
      </c>
      <c r="F18" s="668" t="s">
        <v>51</v>
      </c>
      <c r="G18" s="668" t="s">
        <v>271</v>
      </c>
      <c r="H18" s="669" t="s">
        <v>51</v>
      </c>
      <c r="I18" s="670" t="s">
        <v>272</v>
      </c>
      <c r="J18" s="671" t="s">
        <v>273</v>
      </c>
      <c r="K18" s="612"/>
    </row>
    <row r="19" spans="1:11" ht="13.5" customHeight="1">
      <c r="A19" s="611"/>
      <c r="B19" s="612"/>
      <c r="C19" s="672" t="s">
        <v>274</v>
      </c>
      <c r="D19" s="673" t="s">
        <v>275</v>
      </c>
      <c r="E19" s="674" t="s">
        <v>276</v>
      </c>
      <c r="F19" s="674" t="s">
        <v>277</v>
      </c>
      <c r="G19" s="672" t="s">
        <v>278</v>
      </c>
      <c r="H19" s="675" t="s">
        <v>276</v>
      </c>
      <c r="I19" s="676" t="s">
        <v>279</v>
      </c>
      <c r="J19" s="677" t="s">
        <v>280</v>
      </c>
      <c r="K19" s="612"/>
    </row>
    <row r="20" spans="1:11" ht="13.5" customHeight="1" thickBot="1">
      <c r="A20" s="611"/>
      <c r="B20" s="612"/>
      <c r="C20" s="678" t="s">
        <v>281</v>
      </c>
      <c r="D20" s="679">
        <v>40543</v>
      </c>
      <c r="E20" s="680"/>
      <c r="F20" s="681" t="s">
        <v>282</v>
      </c>
      <c r="G20" s="682"/>
      <c r="H20" s="886" t="s">
        <v>283</v>
      </c>
      <c r="I20" s="887"/>
      <c r="J20" s="683" t="s">
        <v>284</v>
      </c>
      <c r="K20" s="612"/>
    </row>
    <row r="21" spans="1:11" ht="21" customHeight="1">
      <c r="A21" s="684" t="s">
        <v>285</v>
      </c>
      <c r="B21" s="685"/>
      <c r="C21" s="686">
        <f>D21+G21+H21+I21+J21</f>
        <v>8687931.5</v>
      </c>
      <c r="D21" s="687">
        <f aca="true" t="shared" si="0" ref="D21:I21">SUM(D23:D26)</f>
        <v>7189779.5</v>
      </c>
      <c r="E21" s="687">
        <f t="shared" si="0"/>
        <v>1500000</v>
      </c>
      <c r="F21" s="687">
        <f t="shared" si="0"/>
        <v>0</v>
      </c>
      <c r="G21" s="687">
        <f t="shared" si="0"/>
        <v>1498152</v>
      </c>
      <c r="H21" s="688">
        <f t="shared" si="0"/>
        <v>0</v>
      </c>
      <c r="I21" s="687">
        <f t="shared" si="0"/>
        <v>0</v>
      </c>
      <c r="J21" s="689">
        <f>SUM(D30:J30)</f>
        <v>0</v>
      </c>
      <c r="K21" s="612"/>
    </row>
    <row r="22" spans="1:11" ht="3" customHeight="1" thickBot="1">
      <c r="A22" s="684"/>
      <c r="B22" s="661"/>
      <c r="C22" s="690"/>
      <c r="D22" s="691"/>
      <c r="E22" s="692"/>
      <c r="F22" s="693"/>
      <c r="G22" s="693"/>
      <c r="H22" s="693"/>
      <c r="I22" s="693"/>
      <c r="J22" s="694"/>
      <c r="K22" s="612"/>
    </row>
    <row r="23" spans="1:11" ht="15" customHeight="1">
      <c r="A23" s="695" t="s">
        <v>286</v>
      </c>
      <c r="B23" s="696" t="s">
        <v>287</v>
      </c>
      <c r="C23" s="697">
        <v>7950291.5</v>
      </c>
      <c r="D23" s="698">
        <v>6452139.5</v>
      </c>
      <c r="E23" s="699">
        <v>1500000</v>
      </c>
      <c r="F23" s="700"/>
      <c r="G23" s="701">
        <v>1498152</v>
      </c>
      <c r="H23" s="702"/>
      <c r="I23" s="702"/>
      <c r="J23" s="703"/>
      <c r="K23" s="612"/>
    </row>
    <row r="24" spans="1:11" ht="15" customHeight="1">
      <c r="A24" s="695"/>
      <c r="B24" s="704" t="s">
        <v>288</v>
      </c>
      <c r="C24" s="705">
        <f>D24+G24+H24+I24+J24</f>
        <v>0</v>
      </c>
      <c r="D24" s="705"/>
      <c r="E24" s="706"/>
      <c r="F24" s="707"/>
      <c r="G24" s="708"/>
      <c r="H24" s="709"/>
      <c r="I24" s="709"/>
      <c r="J24" s="710"/>
      <c r="K24" s="612"/>
    </row>
    <row r="25" spans="1:11" ht="15" customHeight="1">
      <c r="A25" s="611"/>
      <c r="B25" s="711" t="s">
        <v>289</v>
      </c>
      <c r="C25" s="705">
        <v>737640</v>
      </c>
      <c r="D25" s="705">
        <v>737640</v>
      </c>
      <c r="E25" s="706"/>
      <c r="F25" s="707"/>
      <c r="G25" s="708"/>
      <c r="H25" s="709"/>
      <c r="I25" s="709"/>
      <c r="J25" s="710"/>
      <c r="K25" s="612"/>
    </row>
    <row r="26" spans="1:11" ht="15" customHeight="1">
      <c r="A26" s="611"/>
      <c r="B26" s="712" t="s">
        <v>290</v>
      </c>
      <c r="C26" s="713">
        <f>D26+G26+H26+I26+J26</f>
        <v>0</v>
      </c>
      <c r="D26" s="713"/>
      <c r="E26" s="714"/>
      <c r="F26" s="715"/>
      <c r="G26" s="716"/>
      <c r="H26" s="717"/>
      <c r="I26" s="717"/>
      <c r="J26" s="718"/>
      <c r="K26" s="612"/>
    </row>
    <row r="27" spans="1:11" ht="3" customHeight="1" hidden="1">
      <c r="A27" s="719"/>
      <c r="B27" s="720"/>
      <c r="C27" s="721"/>
      <c r="D27" s="722"/>
      <c r="E27" s="723"/>
      <c r="F27" s="724"/>
      <c r="G27" s="724"/>
      <c r="H27" s="725"/>
      <c r="I27" s="725"/>
      <c r="J27" s="726"/>
      <c r="K27" s="612"/>
    </row>
    <row r="28" spans="1:11" ht="15" customHeight="1">
      <c r="A28" s="727"/>
      <c r="B28" s="728"/>
      <c r="C28" s="729">
        <f>SUM(C23:C27)</f>
        <v>8687931.5</v>
      </c>
      <c r="D28" s="730"/>
      <c r="E28" s="730"/>
      <c r="F28" s="730"/>
      <c r="G28" s="730"/>
      <c r="H28" s="730"/>
      <c r="I28" s="730"/>
      <c r="J28" s="731">
        <f>SUM(J23:J26)</f>
        <v>0</v>
      </c>
      <c r="K28" s="612"/>
    </row>
    <row r="29" spans="1:11" ht="15" customHeight="1" thickBot="1">
      <c r="A29" s="732"/>
      <c r="B29" s="733"/>
      <c r="C29" s="734" t="s">
        <v>284</v>
      </c>
      <c r="D29" s="735">
        <v>2013</v>
      </c>
      <c r="E29" s="735">
        <v>2014</v>
      </c>
      <c r="F29" s="735">
        <v>2015</v>
      </c>
      <c r="G29" s="736">
        <v>2016</v>
      </c>
      <c r="H29" s="736">
        <v>2017</v>
      </c>
      <c r="I29" s="736">
        <v>2018</v>
      </c>
      <c r="J29" s="737" t="s">
        <v>291</v>
      </c>
      <c r="K29" s="612"/>
    </row>
    <row r="30" spans="1:11" ht="18" customHeight="1">
      <c r="A30" s="732"/>
      <c r="B30" s="738"/>
      <c r="C30" s="739" t="s">
        <v>292</v>
      </c>
      <c r="D30" s="740">
        <f aca="true" t="shared" si="1" ref="D30:J30">SUM(D32:D35)</f>
        <v>0</v>
      </c>
      <c r="E30" s="740">
        <f t="shared" si="1"/>
        <v>0</v>
      </c>
      <c r="F30" s="740">
        <f t="shared" si="1"/>
        <v>0</v>
      </c>
      <c r="G30" s="740">
        <f t="shared" si="1"/>
        <v>0</v>
      </c>
      <c r="H30" s="740">
        <f t="shared" si="1"/>
        <v>0</v>
      </c>
      <c r="I30" s="740">
        <f t="shared" si="1"/>
        <v>0</v>
      </c>
      <c r="J30" s="741">
        <f t="shared" si="1"/>
        <v>0</v>
      </c>
      <c r="K30" s="612"/>
    </row>
    <row r="31" spans="1:11" ht="3" customHeight="1" thickBot="1">
      <c r="A31" s="732"/>
      <c r="B31" s="738"/>
      <c r="C31" s="742"/>
      <c r="D31" s="743"/>
      <c r="E31" s="744"/>
      <c r="F31" s="744"/>
      <c r="G31" s="744"/>
      <c r="H31" s="744"/>
      <c r="I31" s="745"/>
      <c r="J31" s="746"/>
      <c r="K31" s="612"/>
    </row>
    <row r="32" spans="1:10" ht="15" customHeight="1">
      <c r="A32" s="611"/>
      <c r="B32" s="733"/>
      <c r="C32" s="747" t="s">
        <v>306</v>
      </c>
      <c r="D32" s="748"/>
      <c r="E32" s="749"/>
      <c r="F32" s="749"/>
      <c r="G32" s="749"/>
      <c r="H32" s="749"/>
      <c r="I32" s="750"/>
      <c r="J32" s="751"/>
    </row>
    <row r="33" spans="1:10" ht="15" customHeight="1">
      <c r="A33" s="752" t="s">
        <v>293</v>
      </c>
      <c r="B33" s="753"/>
      <c r="C33" s="747" t="s">
        <v>288</v>
      </c>
      <c r="D33" s="754"/>
      <c r="E33" s="754"/>
      <c r="F33" s="754"/>
      <c r="G33" s="754"/>
      <c r="H33" s="754"/>
      <c r="I33" s="755"/>
      <c r="J33" s="756"/>
    </row>
    <row r="34" spans="1:10" ht="15" customHeight="1">
      <c r="A34" s="884">
        <f>C22-D22-F22-G22-H22-J22</f>
        <v>0</v>
      </c>
      <c r="B34" s="885"/>
      <c r="C34" s="758" t="s">
        <v>289</v>
      </c>
      <c r="D34" s="754"/>
      <c r="E34" s="754"/>
      <c r="F34" s="754"/>
      <c r="G34" s="754"/>
      <c r="H34" s="754"/>
      <c r="I34" s="755"/>
      <c r="J34" s="756"/>
    </row>
    <row r="35" spans="1:10" ht="15" customHeight="1">
      <c r="A35" s="757"/>
      <c r="B35" s="753"/>
      <c r="C35" s="759" t="s">
        <v>290</v>
      </c>
      <c r="D35" s="749"/>
      <c r="E35" s="754"/>
      <c r="F35" s="754"/>
      <c r="G35" s="754"/>
      <c r="H35" s="754"/>
      <c r="I35" s="755"/>
      <c r="J35" s="756"/>
    </row>
    <row r="36" spans="1:10" ht="12.75" customHeight="1" thickBot="1">
      <c r="A36" s="611"/>
      <c r="B36" s="760"/>
      <c r="C36" s="612"/>
      <c r="D36" s="612"/>
      <c r="E36" s="612"/>
      <c r="F36" s="612"/>
      <c r="G36" s="612"/>
      <c r="H36" s="612"/>
      <c r="I36" s="612"/>
      <c r="J36" s="761"/>
    </row>
    <row r="37" spans="1:10" ht="18" customHeight="1" thickBot="1">
      <c r="A37" s="762" t="s">
        <v>294</v>
      </c>
      <c r="B37" s="763"/>
      <c r="C37" s="764"/>
      <c r="D37" s="764"/>
      <c r="E37" s="764"/>
      <c r="F37" s="764"/>
      <c r="G37" s="764"/>
      <c r="H37" s="764"/>
      <c r="I37" s="764"/>
      <c r="J37" s="765"/>
    </row>
    <row r="38" spans="1:10" ht="12.75" customHeight="1">
      <c r="A38" s="695" t="s">
        <v>295</v>
      </c>
      <c r="B38" s="766"/>
      <c r="C38" s="767"/>
      <c r="D38" s="767"/>
      <c r="E38" s="768"/>
      <c r="F38" s="768"/>
      <c r="G38" s="768"/>
      <c r="H38" s="766"/>
      <c r="I38" s="766"/>
      <c r="J38" s="769"/>
    </row>
    <row r="39" spans="1:10" ht="12.75" customHeight="1">
      <c r="A39" s="695" t="s">
        <v>316</v>
      </c>
      <c r="B39" s="766"/>
      <c r="C39" s="767"/>
      <c r="D39" s="767"/>
      <c r="E39" s="768"/>
      <c r="F39" s="768"/>
      <c r="G39" s="768"/>
      <c r="H39" s="766"/>
      <c r="I39" s="766"/>
      <c r="J39" s="769"/>
    </row>
    <row r="40" spans="1:10" ht="12.75" customHeight="1">
      <c r="A40" s="695" t="s">
        <v>317</v>
      </c>
      <c r="B40" s="766"/>
      <c r="C40" s="767"/>
      <c r="D40" s="767"/>
      <c r="E40" s="770"/>
      <c r="F40" s="770"/>
      <c r="G40" s="770"/>
      <c r="H40" s="766"/>
      <c r="I40" s="766"/>
      <c r="J40" s="769"/>
    </row>
    <row r="41" spans="1:10" ht="12.75" customHeight="1">
      <c r="A41" s="695"/>
      <c r="B41" s="766"/>
      <c r="C41" s="766"/>
      <c r="D41" s="766"/>
      <c r="E41" s="766"/>
      <c r="F41" s="766"/>
      <c r="G41" s="766"/>
      <c r="H41" s="766"/>
      <c r="I41" s="766"/>
      <c r="J41" s="769"/>
    </row>
    <row r="42" spans="1:10" ht="12.75" customHeight="1">
      <c r="A42" s="695"/>
      <c r="B42" s="766"/>
      <c r="C42" s="766"/>
      <c r="D42" s="766"/>
      <c r="E42" s="766"/>
      <c r="F42" s="766"/>
      <c r="G42" s="766"/>
      <c r="H42" s="766"/>
      <c r="I42" s="766"/>
      <c r="J42" s="769"/>
    </row>
    <row r="43" spans="1:10" ht="12.75" customHeight="1">
      <c r="A43" s="771"/>
      <c r="B43" s="770"/>
      <c r="C43" s="766"/>
      <c r="D43" s="766"/>
      <c r="E43" s="766"/>
      <c r="F43" s="766"/>
      <c r="G43" s="766"/>
      <c r="H43" s="766"/>
      <c r="I43" s="766"/>
      <c r="J43" s="769"/>
    </row>
    <row r="44" spans="1:10" ht="12.75" customHeight="1">
      <c r="A44" s="695"/>
      <c r="B44" s="770"/>
      <c r="C44" s="770"/>
      <c r="D44" s="766"/>
      <c r="E44" s="766"/>
      <c r="F44" s="766"/>
      <c r="G44" s="766"/>
      <c r="H44" s="766"/>
      <c r="I44" s="766"/>
      <c r="J44" s="769"/>
    </row>
    <row r="45" spans="1:10" ht="12.75" customHeight="1">
      <c r="A45" s="695"/>
      <c r="B45" s="770"/>
      <c r="C45" s="766"/>
      <c r="D45" s="766"/>
      <c r="E45" s="766"/>
      <c r="F45" s="766"/>
      <c r="G45" s="766"/>
      <c r="H45" s="766"/>
      <c r="I45" s="766"/>
      <c r="J45" s="769"/>
    </row>
    <row r="46" spans="1:10" ht="12.75" customHeight="1">
      <c r="A46" s="695"/>
      <c r="B46" s="766"/>
      <c r="C46" s="766"/>
      <c r="D46" s="766"/>
      <c r="E46" s="766"/>
      <c r="F46" s="766"/>
      <c r="G46" s="766"/>
      <c r="H46" s="766"/>
      <c r="I46" s="766"/>
      <c r="J46" s="769"/>
    </row>
    <row r="47" spans="1:10" ht="12.75" customHeight="1">
      <c r="A47" s="695"/>
      <c r="B47" s="766"/>
      <c r="C47" s="766"/>
      <c r="D47" s="766"/>
      <c r="E47" s="766"/>
      <c r="F47" s="766"/>
      <c r="G47" s="766"/>
      <c r="H47" s="766"/>
      <c r="I47" s="766"/>
      <c r="J47" s="769"/>
    </row>
    <row r="48" spans="1:10" ht="12.75" customHeight="1">
      <c r="A48" s="695"/>
      <c r="B48" s="766"/>
      <c r="C48" s="766"/>
      <c r="D48" s="766"/>
      <c r="E48" s="766"/>
      <c r="F48" s="766"/>
      <c r="G48" s="766"/>
      <c r="H48" s="766"/>
      <c r="I48" s="766"/>
      <c r="J48" s="769"/>
    </row>
    <row r="49" spans="1:10" ht="12.75">
      <c r="A49" s="772"/>
      <c r="B49" s="639"/>
      <c r="C49" s="639"/>
      <c r="D49" s="639"/>
      <c r="E49" s="639"/>
      <c r="F49" s="639"/>
      <c r="G49" s="639"/>
      <c r="H49" s="639"/>
      <c r="I49" s="639"/>
      <c r="J49" s="773"/>
    </row>
    <row r="50" spans="1:10" ht="12.75">
      <c r="A50" s="772"/>
      <c r="B50" s="639"/>
      <c r="C50" s="639"/>
      <c r="D50" s="639"/>
      <c r="E50" s="639"/>
      <c r="F50" s="639"/>
      <c r="G50" s="639"/>
      <c r="H50" s="639"/>
      <c r="I50" s="639"/>
      <c r="J50" s="773"/>
    </row>
    <row r="51" spans="1:10" ht="12.75">
      <c r="A51" s="772"/>
      <c r="B51" s="639"/>
      <c r="C51" s="639"/>
      <c r="D51" s="639"/>
      <c r="E51" s="639"/>
      <c r="F51" s="639"/>
      <c r="G51" s="639"/>
      <c r="H51" s="639"/>
      <c r="I51" s="639"/>
      <c r="J51" s="773"/>
    </row>
    <row r="52" spans="1:10" ht="12.75">
      <c r="A52" s="772"/>
      <c r="B52" s="639"/>
      <c r="C52" s="639"/>
      <c r="D52" s="639"/>
      <c r="E52" s="639"/>
      <c r="F52" s="639"/>
      <c r="G52" s="639"/>
      <c r="H52" s="639"/>
      <c r="I52" s="639"/>
      <c r="J52" s="773"/>
    </row>
    <row r="53" spans="1:10" ht="12.75">
      <c r="A53" s="772"/>
      <c r="B53" s="639"/>
      <c r="C53" s="639"/>
      <c r="D53" s="639"/>
      <c r="E53" s="639"/>
      <c r="F53" s="639"/>
      <c r="G53" s="639"/>
      <c r="H53" s="639"/>
      <c r="I53" s="639"/>
      <c r="J53" s="773"/>
    </row>
    <row r="54" spans="1:10" ht="12.75">
      <c r="A54" s="772"/>
      <c r="B54" s="639"/>
      <c r="C54" s="639"/>
      <c r="D54" s="639"/>
      <c r="E54" s="639"/>
      <c r="F54" s="639"/>
      <c r="G54" s="639"/>
      <c r="H54" s="639"/>
      <c r="I54" s="639"/>
      <c r="J54" s="773"/>
    </row>
    <row r="55" spans="1:10" ht="12.7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6"/>
    </row>
    <row r="56" spans="1:10" ht="12.75" customHeight="1">
      <c r="A56" s="774"/>
      <c r="B56" s="624"/>
      <c r="C56" s="624"/>
      <c r="D56" s="624"/>
      <c r="E56" s="624"/>
      <c r="F56" s="624"/>
      <c r="G56" s="624"/>
      <c r="H56" s="624"/>
      <c r="I56" s="624"/>
      <c r="J56" s="625"/>
    </row>
    <row r="57" spans="1:10" ht="12.75" customHeight="1">
      <c r="A57" s="623"/>
      <c r="B57" s="624"/>
      <c r="C57" s="624"/>
      <c r="D57" s="624"/>
      <c r="E57" s="624"/>
      <c r="F57" s="624"/>
      <c r="G57" s="624"/>
      <c r="H57" s="624"/>
      <c r="I57" s="624"/>
      <c r="J57" s="625"/>
    </row>
    <row r="58" spans="1:10" ht="12.75" customHeight="1">
      <c r="A58" s="623"/>
      <c r="B58" s="624"/>
      <c r="C58" s="624"/>
      <c r="D58" s="624"/>
      <c r="E58" s="624"/>
      <c r="F58" s="624"/>
      <c r="G58" s="624"/>
      <c r="H58" s="624"/>
      <c r="I58" s="624"/>
      <c r="J58" s="625"/>
    </row>
    <row r="59" spans="1:10" ht="12.75" customHeight="1">
      <c r="A59" s="626" t="s">
        <v>296</v>
      </c>
      <c r="B59" s="627"/>
      <c r="C59" s="627"/>
      <c r="D59" s="627" t="s">
        <v>69</v>
      </c>
      <c r="E59" s="627"/>
      <c r="F59" s="627"/>
      <c r="G59" s="627" t="s">
        <v>297</v>
      </c>
      <c r="H59" s="627"/>
      <c r="I59" s="627"/>
      <c r="J59" s="777"/>
    </row>
    <row r="60" spans="1:10" ht="12.75" customHeight="1">
      <c r="A60" s="623"/>
      <c r="B60" s="888" t="s">
        <v>71</v>
      </c>
      <c r="C60" s="888"/>
      <c r="D60" s="624" t="s">
        <v>218</v>
      </c>
      <c r="E60" s="888" t="s">
        <v>119</v>
      </c>
      <c r="F60" s="888"/>
      <c r="G60" s="624"/>
      <c r="H60" s="889" t="s">
        <v>313</v>
      </c>
      <c r="I60" s="889"/>
      <c r="J60" s="625"/>
    </row>
    <row r="61" spans="1:10" ht="12.75" customHeight="1" thickBot="1">
      <c r="A61" s="630"/>
      <c r="B61" s="631"/>
      <c r="C61" s="631"/>
      <c r="D61" s="631"/>
      <c r="E61" s="631"/>
      <c r="F61" s="631"/>
      <c r="G61" s="631"/>
      <c r="H61" s="631"/>
      <c r="I61" s="631"/>
      <c r="J61" s="651"/>
    </row>
    <row r="62" spans="1:10" ht="13.5" customHeight="1">
      <c r="A62" s="620"/>
      <c r="B62" s="624"/>
      <c r="C62" s="624"/>
      <c r="D62" s="624"/>
      <c r="E62" s="624"/>
      <c r="F62" s="624"/>
      <c r="G62" s="624"/>
      <c r="H62" s="624"/>
      <c r="I62" s="624"/>
      <c r="J62" s="624"/>
    </row>
    <row r="63" spans="1:10" ht="11.25" customHeight="1">
      <c r="A63" s="775" t="s">
        <v>219</v>
      </c>
      <c r="B63" s="624"/>
      <c r="C63" s="624"/>
      <c r="D63" s="624"/>
      <c r="E63" s="624"/>
      <c r="F63" s="624"/>
      <c r="G63" s="624"/>
      <c r="H63" s="624"/>
      <c r="I63" s="624"/>
      <c r="J63" s="624"/>
    </row>
    <row r="64" spans="1:10" ht="11.25" customHeight="1">
      <c r="A64" s="775" t="s">
        <v>298</v>
      </c>
      <c r="B64" s="624"/>
      <c r="C64" s="624"/>
      <c r="D64" s="624"/>
      <c r="E64" s="624"/>
      <c r="F64" s="624"/>
      <c r="G64" s="624"/>
      <c r="H64" s="624"/>
      <c r="I64" s="624"/>
      <c r="J64" s="624"/>
    </row>
    <row r="65" spans="1:10" ht="6" customHeight="1">
      <c r="A65" s="775"/>
      <c r="B65" s="624"/>
      <c r="C65" s="624"/>
      <c r="D65" s="624"/>
      <c r="E65" s="624"/>
      <c r="F65" s="624"/>
      <c r="G65" s="624"/>
      <c r="H65" s="624"/>
      <c r="I65" s="624"/>
      <c r="J65" s="624"/>
    </row>
    <row r="66" spans="1:10" ht="11.25" customHeight="1">
      <c r="A66" s="778" t="s">
        <v>299</v>
      </c>
      <c r="B66" s="778"/>
      <c r="C66" s="778"/>
      <c r="D66" s="778"/>
      <c r="E66" s="778"/>
      <c r="F66" s="778"/>
      <c r="G66" s="778"/>
      <c r="H66" s="778"/>
      <c r="I66" s="775"/>
      <c r="J66" s="624"/>
    </row>
    <row r="67" spans="1:10" ht="11.25" customHeight="1">
      <c r="A67" s="778" t="s">
        <v>300</v>
      </c>
      <c r="B67" s="778"/>
      <c r="C67" s="778"/>
      <c r="D67" s="778"/>
      <c r="E67" s="778"/>
      <c r="F67" s="778"/>
      <c r="G67" s="778" t="s">
        <v>301</v>
      </c>
      <c r="H67" s="778"/>
      <c r="I67" s="778"/>
      <c r="J67" s="775"/>
    </row>
    <row r="68" spans="1:10" ht="11.25" customHeight="1">
      <c r="A68" s="778" t="s">
        <v>307</v>
      </c>
      <c r="B68" s="778"/>
      <c r="C68" s="778"/>
      <c r="D68" s="778"/>
      <c r="E68" s="778"/>
      <c r="F68" s="778"/>
      <c r="G68" s="778" t="s">
        <v>302</v>
      </c>
      <c r="H68" s="778"/>
      <c r="I68" s="778"/>
      <c r="J68" s="778"/>
    </row>
    <row r="69" spans="1:10" ht="11.25" customHeight="1">
      <c r="A69" s="778" t="s">
        <v>303</v>
      </c>
      <c r="B69" s="778"/>
      <c r="C69" s="778"/>
      <c r="D69" s="778"/>
      <c r="E69" s="778"/>
      <c r="F69" s="778"/>
      <c r="G69" s="778" t="s">
        <v>304</v>
      </c>
      <c r="H69" s="778"/>
      <c r="I69" s="778"/>
      <c r="J69" s="778"/>
    </row>
    <row r="70" spans="1:10" ht="12.75" customHeight="1">
      <c r="A70" s="778"/>
      <c r="B70" s="778"/>
      <c r="C70" s="778"/>
      <c r="D70" s="778"/>
      <c r="E70" s="778"/>
      <c r="F70" s="778"/>
      <c r="G70" s="778"/>
      <c r="H70" s="778"/>
      <c r="I70" s="778"/>
      <c r="J70" s="778"/>
    </row>
    <row r="71" spans="1:10" ht="12.75" customHeight="1">
      <c r="A71" s="778"/>
      <c r="B71" s="778"/>
      <c r="C71" s="778"/>
      <c r="D71" s="778"/>
      <c r="E71" s="778"/>
      <c r="F71" s="778"/>
      <c r="G71" s="778"/>
      <c r="H71" s="778"/>
      <c r="I71" s="778"/>
      <c r="J71" s="778"/>
    </row>
    <row r="72" spans="1:10" ht="12.75" customHeight="1">
      <c r="A72" s="778"/>
      <c r="B72" s="778"/>
      <c r="C72" s="778"/>
      <c r="D72" s="778"/>
      <c r="E72" s="778"/>
      <c r="F72" s="778"/>
      <c r="G72" s="778"/>
      <c r="H72" s="778"/>
      <c r="I72" s="778"/>
      <c r="J72" s="778"/>
    </row>
    <row r="73" spans="1:10" ht="12.75" customHeight="1">
      <c r="A73" s="778"/>
      <c r="B73" s="778"/>
      <c r="C73" s="778"/>
      <c r="D73" s="778"/>
      <c r="E73" s="778"/>
      <c r="F73" s="778"/>
      <c r="G73" s="778"/>
      <c r="H73" s="778"/>
      <c r="I73" s="778"/>
      <c r="J73" s="778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2011
K a p i t á l o v é   v ý d a j e 
&amp;"Arial Narrow,Obyčejné"&amp;12včetně použití vl.zdrojů z IF k IA, státní dotace a ostat.zdrojů&amp;R&amp;"Arial Narrow,Kurzíva"&amp;11Tabulka č. 3 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A40" sqref="A40:J41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604" t="s">
        <v>256</v>
      </c>
      <c r="B2" s="605"/>
      <c r="C2" s="605"/>
      <c r="D2" s="605"/>
      <c r="E2" s="606"/>
      <c r="F2" s="606"/>
      <c r="G2" s="606"/>
      <c r="H2" s="606"/>
      <c r="I2" s="606"/>
      <c r="J2" s="607"/>
    </row>
    <row r="3" spans="1:10" ht="6.75" customHeight="1" thickBot="1">
      <c r="A3" s="608"/>
      <c r="B3" s="609"/>
      <c r="C3" s="609"/>
      <c r="D3" s="609"/>
      <c r="E3" s="609"/>
      <c r="F3" s="609"/>
      <c r="G3" s="609"/>
      <c r="H3" s="609"/>
      <c r="I3" s="609"/>
      <c r="J3" s="610"/>
    </row>
    <row r="4" spans="1:10" ht="21" customHeight="1">
      <c r="A4" s="611" t="s">
        <v>257</v>
      </c>
      <c r="B4" s="612"/>
      <c r="C4" s="613" t="s">
        <v>314</v>
      </c>
      <c r="D4" s="614"/>
      <c r="E4" s="614"/>
      <c r="F4" s="615"/>
      <c r="G4" s="615"/>
      <c r="H4" s="614"/>
      <c r="I4" s="614"/>
      <c r="J4" s="616"/>
    </row>
    <row r="5" spans="1:10" ht="3" customHeight="1" thickBot="1">
      <c r="A5" s="611"/>
      <c r="B5" s="612"/>
      <c r="C5" s="612"/>
      <c r="D5" s="612"/>
      <c r="E5" s="612"/>
      <c r="F5" s="617"/>
      <c r="G5" s="617"/>
      <c r="H5" s="612"/>
      <c r="I5" s="612"/>
      <c r="J5" s="618"/>
    </row>
    <row r="6" spans="1:10" ht="21" customHeight="1">
      <c r="A6" s="619" t="s">
        <v>258</v>
      </c>
      <c r="B6" s="620"/>
      <c r="C6" s="621" t="s">
        <v>315</v>
      </c>
      <c r="D6" s="621"/>
      <c r="E6" s="621"/>
      <c r="F6" s="621"/>
      <c r="G6" s="621"/>
      <c r="H6" s="621"/>
      <c r="I6" s="621"/>
      <c r="J6" s="622"/>
    </row>
    <row r="7" spans="1:10" ht="3" customHeight="1">
      <c r="A7" s="623"/>
      <c r="B7" s="624"/>
      <c r="C7" s="624"/>
      <c r="D7" s="624"/>
      <c r="E7" s="624"/>
      <c r="F7" s="624"/>
      <c r="G7" s="624"/>
      <c r="H7" s="624"/>
      <c r="I7" s="624"/>
      <c r="J7" s="625"/>
    </row>
    <row r="8" spans="1:10" ht="21" customHeight="1">
      <c r="A8" s="626" t="s">
        <v>259</v>
      </c>
      <c r="B8" s="627"/>
      <c r="C8" s="628" t="s">
        <v>310</v>
      </c>
      <c r="D8" s="628"/>
      <c r="E8" s="628"/>
      <c r="F8" s="628"/>
      <c r="G8" s="628"/>
      <c r="H8" s="628"/>
      <c r="I8" s="628"/>
      <c r="J8" s="629"/>
    </row>
    <row r="9" spans="1:10" ht="3" customHeight="1" thickBot="1">
      <c r="A9" s="630"/>
      <c r="B9" s="631"/>
      <c r="C9" s="632"/>
      <c r="D9" s="632"/>
      <c r="E9" s="632"/>
      <c r="F9" s="632"/>
      <c r="G9" s="632"/>
      <c r="H9" s="632"/>
      <c r="I9" s="632"/>
      <c r="J9" s="633"/>
    </row>
    <row r="10" spans="1:10" ht="21" customHeight="1">
      <c r="A10" s="634" t="s">
        <v>260</v>
      </c>
      <c r="B10" s="635"/>
      <c r="C10" s="636" t="s">
        <v>311</v>
      </c>
      <c r="D10" s="637" t="s">
        <v>52</v>
      </c>
      <c r="E10" s="638"/>
      <c r="F10" s="638"/>
      <c r="G10" s="638"/>
      <c r="H10" s="639"/>
      <c r="I10" s="640"/>
      <c r="J10" s="625" t="s">
        <v>261</v>
      </c>
    </row>
    <row r="11" spans="1:10" ht="3" customHeight="1">
      <c r="A11" s="623"/>
      <c r="B11" s="624"/>
      <c r="C11" s="641"/>
      <c r="D11" s="641"/>
      <c r="E11" s="624"/>
      <c r="F11" s="624"/>
      <c r="G11" s="642"/>
      <c r="H11" s="642"/>
      <c r="I11" s="643"/>
      <c r="J11" s="644"/>
    </row>
    <row r="12" spans="1:10" ht="18" customHeight="1">
      <c r="A12" s="626" t="s">
        <v>262</v>
      </c>
      <c r="B12" s="627"/>
      <c r="C12" s="628"/>
      <c r="D12" s="645" t="s">
        <v>107</v>
      </c>
      <c r="E12" s="645"/>
      <c r="F12" s="646"/>
      <c r="G12" s="647" t="s">
        <v>263</v>
      </c>
      <c r="H12" s="648">
        <v>296550224</v>
      </c>
      <c r="I12" s="649"/>
      <c r="J12" s="629"/>
    </row>
    <row r="13" spans="1:10" ht="3" customHeight="1" thickBot="1">
      <c r="A13" s="630"/>
      <c r="B13" s="631"/>
      <c r="C13" s="631"/>
      <c r="D13" s="631"/>
      <c r="E13" s="631"/>
      <c r="F13" s="650"/>
      <c r="G13" s="631"/>
      <c r="H13" s="631"/>
      <c r="I13" s="631"/>
      <c r="J13" s="651"/>
    </row>
    <row r="14" spans="1:10" ht="18" customHeight="1">
      <c r="A14" s="623" t="s">
        <v>264</v>
      </c>
      <c r="B14" s="624"/>
      <c r="C14" s="628" t="s">
        <v>265</v>
      </c>
      <c r="D14" s="628"/>
      <c r="E14" s="652"/>
      <c r="F14" s="620"/>
      <c r="G14" s="620"/>
      <c r="H14" s="653"/>
      <c r="I14" s="653"/>
      <c r="J14" s="625"/>
    </row>
    <row r="15" spans="1:10" ht="3" customHeight="1" thickBot="1">
      <c r="A15" s="623"/>
      <c r="B15" s="624"/>
      <c r="C15" s="624"/>
      <c r="D15" s="624"/>
      <c r="E15" s="624"/>
      <c r="F15" s="631"/>
      <c r="G15" s="624"/>
      <c r="H15" s="624"/>
      <c r="I15" s="624"/>
      <c r="J15" s="625"/>
    </row>
    <row r="16" spans="1:11" ht="21" customHeight="1" thickBot="1">
      <c r="A16" s="654" t="s">
        <v>266</v>
      </c>
      <c r="B16" s="655"/>
      <c r="C16" s="656">
        <v>2011</v>
      </c>
      <c r="D16" s="657" t="s">
        <v>267</v>
      </c>
      <c r="E16" s="655"/>
      <c r="F16" s="658">
        <v>2011</v>
      </c>
      <c r="G16" s="659" t="s">
        <v>268</v>
      </c>
      <c r="H16" s="656" t="s">
        <v>312</v>
      </c>
      <c r="I16" s="656"/>
      <c r="J16" s="660"/>
      <c r="K16" s="661"/>
    </row>
    <row r="17" spans="1:10" ht="18.75" customHeight="1">
      <c r="A17" s="662" t="s">
        <v>305</v>
      </c>
      <c r="B17" s="663"/>
      <c r="C17" s="663"/>
      <c r="D17" s="663"/>
      <c r="E17" s="664"/>
      <c r="F17" s="664"/>
      <c r="G17" s="664"/>
      <c r="H17" s="664"/>
      <c r="I17" s="664"/>
      <c r="J17" s="665" t="s">
        <v>97</v>
      </c>
    </row>
    <row r="18" spans="1:11" ht="13.5" customHeight="1">
      <c r="A18" s="611"/>
      <c r="B18" s="612"/>
      <c r="C18" s="666" t="s">
        <v>269</v>
      </c>
      <c r="D18" s="667" t="s">
        <v>270</v>
      </c>
      <c r="E18" s="668" t="s">
        <v>51</v>
      </c>
      <c r="F18" s="668" t="s">
        <v>51</v>
      </c>
      <c r="G18" s="668" t="s">
        <v>271</v>
      </c>
      <c r="H18" s="669" t="s">
        <v>51</v>
      </c>
      <c r="I18" s="670" t="s">
        <v>272</v>
      </c>
      <c r="J18" s="671" t="s">
        <v>273</v>
      </c>
      <c r="K18" s="612"/>
    </row>
    <row r="19" spans="1:11" ht="13.5" customHeight="1">
      <c r="A19" s="611"/>
      <c r="B19" s="612"/>
      <c r="C19" s="672" t="s">
        <v>274</v>
      </c>
      <c r="D19" s="673" t="s">
        <v>275</v>
      </c>
      <c r="E19" s="674" t="s">
        <v>276</v>
      </c>
      <c r="F19" s="674" t="s">
        <v>277</v>
      </c>
      <c r="G19" s="672" t="s">
        <v>278</v>
      </c>
      <c r="H19" s="675" t="s">
        <v>276</v>
      </c>
      <c r="I19" s="676" t="s">
        <v>279</v>
      </c>
      <c r="J19" s="677" t="s">
        <v>280</v>
      </c>
      <c r="K19" s="612"/>
    </row>
    <row r="20" spans="1:11" ht="13.5" customHeight="1" thickBot="1">
      <c r="A20" s="611"/>
      <c r="B20" s="612"/>
      <c r="C20" s="678" t="s">
        <v>281</v>
      </c>
      <c r="D20" s="679">
        <v>40543</v>
      </c>
      <c r="E20" s="680"/>
      <c r="F20" s="681" t="s">
        <v>282</v>
      </c>
      <c r="G20" s="682"/>
      <c r="H20" s="886" t="s">
        <v>283</v>
      </c>
      <c r="I20" s="887"/>
      <c r="J20" s="683" t="s">
        <v>284</v>
      </c>
      <c r="K20" s="612"/>
    </row>
    <row r="21" spans="1:11" ht="21" customHeight="1">
      <c r="A21" s="684" t="s">
        <v>285</v>
      </c>
      <c r="B21" s="685"/>
      <c r="C21" s="686">
        <f>D21+G21+H21+I21+J21</f>
        <v>314798.4</v>
      </c>
      <c r="D21" s="687">
        <f aca="true" t="shared" si="0" ref="D21:I21">SUM(D23:D26)</f>
        <v>0</v>
      </c>
      <c r="E21" s="687">
        <f t="shared" si="0"/>
        <v>320000</v>
      </c>
      <c r="F21" s="687">
        <f t="shared" si="0"/>
        <v>0</v>
      </c>
      <c r="G21" s="687">
        <f t="shared" si="0"/>
        <v>314798.4</v>
      </c>
      <c r="H21" s="688">
        <f t="shared" si="0"/>
        <v>0</v>
      </c>
      <c r="I21" s="687">
        <f t="shared" si="0"/>
        <v>0</v>
      </c>
      <c r="J21" s="689">
        <f>SUM(D30:J30)</f>
        <v>0</v>
      </c>
      <c r="K21" s="612"/>
    </row>
    <row r="22" spans="1:11" ht="3" customHeight="1" thickBot="1">
      <c r="A22" s="684"/>
      <c r="B22" s="661"/>
      <c r="C22" s="690"/>
      <c r="D22" s="691"/>
      <c r="E22" s="692"/>
      <c r="F22" s="693"/>
      <c r="G22" s="693"/>
      <c r="H22" s="693"/>
      <c r="I22" s="693"/>
      <c r="J22" s="694"/>
      <c r="K22" s="612"/>
    </row>
    <row r="23" spans="1:11" ht="15" customHeight="1">
      <c r="A23" s="695" t="s">
        <v>286</v>
      </c>
      <c r="B23" s="696" t="s">
        <v>287</v>
      </c>
      <c r="C23" s="697">
        <v>314798.4</v>
      </c>
      <c r="D23" s="698">
        <v>0</v>
      </c>
      <c r="E23" s="699">
        <v>320000</v>
      </c>
      <c r="F23" s="700"/>
      <c r="G23" s="701">
        <v>314798.4</v>
      </c>
      <c r="H23" s="702"/>
      <c r="I23" s="702"/>
      <c r="J23" s="703"/>
      <c r="K23" s="612"/>
    </row>
    <row r="24" spans="1:11" ht="15" customHeight="1">
      <c r="A24" s="695"/>
      <c r="B24" s="704" t="s">
        <v>288</v>
      </c>
      <c r="C24" s="705">
        <f>D24+G24+H24+I24+J24</f>
        <v>0</v>
      </c>
      <c r="D24" s="705"/>
      <c r="E24" s="706"/>
      <c r="F24" s="707"/>
      <c r="G24" s="708"/>
      <c r="H24" s="709"/>
      <c r="I24" s="709"/>
      <c r="J24" s="710"/>
      <c r="K24" s="612"/>
    </row>
    <row r="25" spans="1:11" ht="15" customHeight="1">
      <c r="A25" s="611"/>
      <c r="B25" s="711" t="s">
        <v>289</v>
      </c>
      <c r="C25" s="705">
        <v>0</v>
      </c>
      <c r="D25" s="705">
        <v>0</v>
      </c>
      <c r="E25" s="706"/>
      <c r="F25" s="707"/>
      <c r="G25" s="708"/>
      <c r="H25" s="709"/>
      <c r="I25" s="709"/>
      <c r="J25" s="710"/>
      <c r="K25" s="612"/>
    </row>
    <row r="26" spans="1:11" ht="15" customHeight="1">
      <c r="A26" s="611"/>
      <c r="B26" s="712" t="s">
        <v>290</v>
      </c>
      <c r="C26" s="713">
        <f>D26+G26+H26+I26+J26</f>
        <v>0</v>
      </c>
      <c r="D26" s="713"/>
      <c r="E26" s="714"/>
      <c r="F26" s="715"/>
      <c r="G26" s="716"/>
      <c r="H26" s="717"/>
      <c r="I26" s="717"/>
      <c r="J26" s="718"/>
      <c r="K26" s="612"/>
    </row>
    <row r="27" spans="1:11" ht="3" customHeight="1" hidden="1">
      <c r="A27" s="719"/>
      <c r="B27" s="720"/>
      <c r="C27" s="721"/>
      <c r="D27" s="722"/>
      <c r="E27" s="723"/>
      <c r="F27" s="724"/>
      <c r="G27" s="724"/>
      <c r="H27" s="725"/>
      <c r="I27" s="725"/>
      <c r="J27" s="726"/>
      <c r="K27" s="612"/>
    </row>
    <row r="28" spans="1:11" ht="15" customHeight="1">
      <c r="A28" s="727"/>
      <c r="B28" s="728"/>
      <c r="C28" s="729">
        <f>SUM(C23:C27)</f>
        <v>314798.4</v>
      </c>
      <c r="D28" s="730"/>
      <c r="E28" s="730"/>
      <c r="F28" s="730"/>
      <c r="G28" s="730"/>
      <c r="H28" s="730"/>
      <c r="I28" s="730"/>
      <c r="J28" s="731">
        <f>SUM(J23:J26)</f>
        <v>0</v>
      </c>
      <c r="K28" s="612"/>
    </row>
    <row r="29" spans="1:11" ht="15" customHeight="1" thickBot="1">
      <c r="A29" s="732"/>
      <c r="B29" s="733"/>
      <c r="C29" s="734" t="s">
        <v>284</v>
      </c>
      <c r="D29" s="735">
        <v>2013</v>
      </c>
      <c r="E29" s="735">
        <v>2014</v>
      </c>
      <c r="F29" s="735">
        <v>2015</v>
      </c>
      <c r="G29" s="736">
        <v>2016</v>
      </c>
      <c r="H29" s="736">
        <v>2017</v>
      </c>
      <c r="I29" s="736">
        <v>2018</v>
      </c>
      <c r="J29" s="737" t="s">
        <v>291</v>
      </c>
      <c r="K29" s="612"/>
    </row>
    <row r="30" spans="1:11" ht="18" customHeight="1">
      <c r="A30" s="732"/>
      <c r="B30" s="738"/>
      <c r="C30" s="739" t="s">
        <v>292</v>
      </c>
      <c r="D30" s="740">
        <f aca="true" t="shared" si="1" ref="D30:J30">SUM(D32:D35)</f>
        <v>0</v>
      </c>
      <c r="E30" s="740">
        <f t="shared" si="1"/>
        <v>0</v>
      </c>
      <c r="F30" s="740">
        <f t="shared" si="1"/>
        <v>0</v>
      </c>
      <c r="G30" s="740">
        <f t="shared" si="1"/>
        <v>0</v>
      </c>
      <c r="H30" s="740">
        <f t="shared" si="1"/>
        <v>0</v>
      </c>
      <c r="I30" s="740">
        <f t="shared" si="1"/>
        <v>0</v>
      </c>
      <c r="J30" s="741">
        <f t="shared" si="1"/>
        <v>0</v>
      </c>
      <c r="K30" s="612"/>
    </row>
    <row r="31" spans="1:11" ht="3" customHeight="1" thickBot="1">
      <c r="A31" s="732"/>
      <c r="B31" s="738"/>
      <c r="C31" s="742"/>
      <c r="D31" s="743"/>
      <c r="E31" s="744"/>
      <c r="F31" s="744"/>
      <c r="G31" s="744"/>
      <c r="H31" s="744"/>
      <c r="I31" s="745"/>
      <c r="J31" s="746"/>
      <c r="K31" s="612"/>
    </row>
    <row r="32" spans="1:10" ht="15" customHeight="1">
      <c r="A32" s="611"/>
      <c r="B32" s="733"/>
      <c r="C32" s="747" t="s">
        <v>306</v>
      </c>
      <c r="D32" s="748"/>
      <c r="E32" s="749"/>
      <c r="F32" s="749"/>
      <c r="G32" s="749"/>
      <c r="H32" s="749"/>
      <c r="I32" s="750"/>
      <c r="J32" s="751"/>
    </row>
    <row r="33" spans="1:10" ht="15" customHeight="1">
      <c r="A33" s="752" t="s">
        <v>293</v>
      </c>
      <c r="B33" s="753"/>
      <c r="C33" s="747" t="s">
        <v>288</v>
      </c>
      <c r="D33" s="754"/>
      <c r="E33" s="754"/>
      <c r="F33" s="754"/>
      <c r="G33" s="754"/>
      <c r="H33" s="754"/>
      <c r="I33" s="755"/>
      <c r="J33" s="756"/>
    </row>
    <row r="34" spans="1:10" ht="15" customHeight="1">
      <c r="A34" s="884">
        <f>C22-D22-F22-G22-H22-J22</f>
        <v>0</v>
      </c>
      <c r="B34" s="885"/>
      <c r="C34" s="758" t="s">
        <v>289</v>
      </c>
      <c r="D34" s="754"/>
      <c r="E34" s="754"/>
      <c r="F34" s="754"/>
      <c r="G34" s="754"/>
      <c r="H34" s="754"/>
      <c r="I34" s="755"/>
      <c r="J34" s="756"/>
    </row>
    <row r="35" spans="1:10" ht="15" customHeight="1">
      <c r="A35" s="757"/>
      <c r="B35" s="753"/>
      <c r="C35" s="759" t="s">
        <v>290</v>
      </c>
      <c r="D35" s="749"/>
      <c r="E35" s="754"/>
      <c r="F35" s="754"/>
      <c r="G35" s="754"/>
      <c r="H35" s="754"/>
      <c r="I35" s="755"/>
      <c r="J35" s="756"/>
    </row>
    <row r="36" spans="1:10" ht="12.75" customHeight="1" thickBot="1">
      <c r="A36" s="611"/>
      <c r="B36" s="760"/>
      <c r="C36" s="612"/>
      <c r="D36" s="612"/>
      <c r="E36" s="612"/>
      <c r="F36" s="612"/>
      <c r="G36" s="612"/>
      <c r="H36" s="612"/>
      <c r="I36" s="612"/>
      <c r="J36" s="761"/>
    </row>
    <row r="37" spans="1:10" ht="18" customHeight="1" thickBot="1">
      <c r="A37" s="762" t="s">
        <v>294</v>
      </c>
      <c r="B37" s="763"/>
      <c r="C37" s="764"/>
      <c r="D37" s="764"/>
      <c r="E37" s="764"/>
      <c r="F37" s="764"/>
      <c r="G37" s="764"/>
      <c r="H37" s="764"/>
      <c r="I37" s="764"/>
      <c r="J37" s="765"/>
    </row>
    <row r="38" spans="1:10" ht="12.75" customHeight="1">
      <c r="A38" s="695" t="s">
        <v>295</v>
      </c>
      <c r="B38" s="766"/>
      <c r="C38" s="767"/>
      <c r="D38" s="767"/>
      <c r="E38" s="768"/>
      <c r="F38" s="768"/>
      <c r="G38" s="768"/>
      <c r="H38" s="766"/>
      <c r="I38" s="766"/>
      <c r="J38" s="769"/>
    </row>
    <row r="39" spans="1:10" ht="12.75" customHeight="1">
      <c r="A39" s="695"/>
      <c r="B39" s="766"/>
      <c r="C39" s="767"/>
      <c r="D39" s="767"/>
      <c r="E39" s="768"/>
      <c r="F39" s="768"/>
      <c r="G39" s="768"/>
      <c r="H39" s="766"/>
      <c r="I39" s="766"/>
      <c r="J39" s="769"/>
    </row>
    <row r="40" spans="1:10" ht="12.75" customHeight="1">
      <c r="A40" s="695" t="s">
        <v>318</v>
      </c>
      <c r="B40" s="766"/>
      <c r="C40" s="767"/>
      <c r="D40" s="767"/>
      <c r="E40" s="770"/>
      <c r="F40" s="770"/>
      <c r="G40" s="770"/>
      <c r="H40" s="766"/>
      <c r="I40" s="766"/>
      <c r="J40" s="769"/>
    </row>
    <row r="41" spans="1:10" ht="12.75" customHeight="1">
      <c r="A41" s="695" t="s">
        <v>319</v>
      </c>
      <c r="B41" s="766"/>
      <c r="C41" s="766"/>
      <c r="D41" s="766"/>
      <c r="E41" s="766"/>
      <c r="F41" s="766"/>
      <c r="G41" s="766"/>
      <c r="H41" s="766"/>
      <c r="I41" s="766"/>
      <c r="J41" s="769"/>
    </row>
    <row r="42" spans="1:10" ht="12.75" customHeight="1">
      <c r="A42" s="695"/>
      <c r="B42" s="766"/>
      <c r="C42" s="766"/>
      <c r="D42" s="766"/>
      <c r="E42" s="766"/>
      <c r="F42" s="766"/>
      <c r="G42" s="766"/>
      <c r="H42" s="766"/>
      <c r="I42" s="766"/>
      <c r="J42" s="769"/>
    </row>
    <row r="43" spans="1:10" ht="12.75" customHeight="1">
      <c r="A43" s="771"/>
      <c r="B43" s="770"/>
      <c r="C43" s="766"/>
      <c r="D43" s="766"/>
      <c r="E43" s="766"/>
      <c r="F43" s="766"/>
      <c r="G43" s="766"/>
      <c r="H43" s="766"/>
      <c r="I43" s="766"/>
      <c r="J43" s="769"/>
    </row>
    <row r="44" spans="1:10" ht="12.75" customHeight="1">
      <c r="A44" s="695"/>
      <c r="B44" s="770"/>
      <c r="C44" s="770"/>
      <c r="D44" s="766"/>
      <c r="E44" s="766"/>
      <c r="F44" s="766"/>
      <c r="G44" s="766"/>
      <c r="H44" s="766"/>
      <c r="I44" s="766"/>
      <c r="J44" s="769"/>
    </row>
    <row r="45" spans="1:10" ht="12.75" customHeight="1">
      <c r="A45" s="695"/>
      <c r="B45" s="770"/>
      <c r="C45" s="766"/>
      <c r="D45" s="766"/>
      <c r="E45" s="766"/>
      <c r="F45" s="766"/>
      <c r="G45" s="766"/>
      <c r="H45" s="766"/>
      <c r="I45" s="766"/>
      <c r="J45" s="769"/>
    </row>
    <row r="46" spans="1:10" ht="12.75" customHeight="1">
      <c r="A46" s="695"/>
      <c r="B46" s="766"/>
      <c r="C46" s="766"/>
      <c r="D46" s="766"/>
      <c r="E46" s="766"/>
      <c r="F46" s="766"/>
      <c r="G46" s="766"/>
      <c r="H46" s="766"/>
      <c r="I46" s="766"/>
      <c r="J46" s="769"/>
    </row>
    <row r="47" spans="1:10" ht="12.75" customHeight="1">
      <c r="A47" s="695"/>
      <c r="B47" s="766"/>
      <c r="C47" s="766"/>
      <c r="D47" s="766"/>
      <c r="E47" s="766"/>
      <c r="F47" s="766"/>
      <c r="G47" s="766"/>
      <c r="H47" s="766"/>
      <c r="I47" s="766"/>
      <c r="J47" s="769"/>
    </row>
    <row r="48" spans="1:10" ht="12.75" customHeight="1">
      <c r="A48" s="695"/>
      <c r="B48" s="766"/>
      <c r="C48" s="766"/>
      <c r="D48" s="766"/>
      <c r="E48" s="766"/>
      <c r="F48" s="766"/>
      <c r="G48" s="766"/>
      <c r="H48" s="766"/>
      <c r="I48" s="766"/>
      <c r="J48" s="769"/>
    </row>
    <row r="49" spans="1:10" ht="12.75">
      <c r="A49" s="772"/>
      <c r="B49" s="639"/>
      <c r="C49" s="639"/>
      <c r="D49" s="639"/>
      <c r="E49" s="639"/>
      <c r="F49" s="639"/>
      <c r="G49" s="639"/>
      <c r="H49" s="639"/>
      <c r="I49" s="639"/>
      <c r="J49" s="773"/>
    </row>
    <row r="50" spans="1:10" ht="12.75">
      <c r="A50" s="772"/>
      <c r="B50" s="639"/>
      <c r="C50" s="639"/>
      <c r="D50" s="639"/>
      <c r="E50" s="639"/>
      <c r="F50" s="639"/>
      <c r="G50" s="639"/>
      <c r="H50" s="639"/>
      <c r="I50" s="639"/>
      <c r="J50" s="773"/>
    </row>
    <row r="51" spans="1:10" ht="12.75">
      <c r="A51" s="772"/>
      <c r="B51" s="639"/>
      <c r="C51" s="639"/>
      <c r="D51" s="639"/>
      <c r="E51" s="639"/>
      <c r="F51" s="639"/>
      <c r="G51" s="639"/>
      <c r="H51" s="639"/>
      <c r="I51" s="639"/>
      <c r="J51" s="773"/>
    </row>
    <row r="52" spans="1:10" ht="12.75">
      <c r="A52" s="772"/>
      <c r="B52" s="639"/>
      <c r="C52" s="639"/>
      <c r="D52" s="639"/>
      <c r="E52" s="639"/>
      <c r="F52" s="639"/>
      <c r="G52" s="639"/>
      <c r="H52" s="639"/>
      <c r="I52" s="639"/>
      <c r="J52" s="773"/>
    </row>
    <row r="53" spans="1:10" ht="12.75">
      <c r="A53" s="772"/>
      <c r="B53" s="639"/>
      <c r="C53" s="639"/>
      <c r="D53" s="639"/>
      <c r="E53" s="639"/>
      <c r="F53" s="639"/>
      <c r="G53" s="639"/>
      <c r="H53" s="639"/>
      <c r="I53" s="639"/>
      <c r="J53" s="773"/>
    </row>
    <row r="54" spans="1:10" ht="12.75">
      <c r="A54" s="772"/>
      <c r="B54" s="639"/>
      <c r="C54" s="639"/>
      <c r="D54" s="639"/>
      <c r="E54" s="639"/>
      <c r="F54" s="639"/>
      <c r="G54" s="639"/>
      <c r="H54" s="639"/>
      <c r="I54" s="639"/>
      <c r="J54" s="773"/>
    </row>
    <row r="55" spans="1:10" ht="12.7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6"/>
    </row>
    <row r="56" spans="1:10" ht="12.75" customHeight="1">
      <c r="A56" s="774"/>
      <c r="B56" s="624"/>
      <c r="C56" s="624"/>
      <c r="D56" s="624"/>
      <c r="E56" s="624"/>
      <c r="F56" s="624"/>
      <c r="G56" s="624"/>
      <c r="H56" s="624"/>
      <c r="I56" s="624"/>
      <c r="J56" s="625"/>
    </row>
    <row r="57" spans="1:10" ht="12.75" customHeight="1">
      <c r="A57" s="623"/>
      <c r="B57" s="624"/>
      <c r="C57" s="624"/>
      <c r="D57" s="624"/>
      <c r="E57" s="624"/>
      <c r="F57" s="624"/>
      <c r="G57" s="624"/>
      <c r="H57" s="624"/>
      <c r="I57" s="624"/>
      <c r="J57" s="625"/>
    </row>
    <row r="58" spans="1:10" ht="12.75" customHeight="1">
      <c r="A58" s="623"/>
      <c r="B58" s="624"/>
      <c r="C58" s="624"/>
      <c r="D58" s="624"/>
      <c r="E58" s="624"/>
      <c r="F58" s="624"/>
      <c r="G58" s="624"/>
      <c r="H58" s="624"/>
      <c r="I58" s="624"/>
      <c r="J58" s="625"/>
    </row>
    <row r="59" spans="1:10" ht="12.75" customHeight="1">
      <c r="A59" s="626" t="s">
        <v>296</v>
      </c>
      <c r="B59" s="627"/>
      <c r="C59" s="627"/>
      <c r="D59" s="627" t="s">
        <v>69</v>
      </c>
      <c r="E59" s="627"/>
      <c r="F59" s="627"/>
      <c r="G59" s="627" t="s">
        <v>297</v>
      </c>
      <c r="H59" s="627"/>
      <c r="I59" s="627"/>
      <c r="J59" s="777"/>
    </row>
    <row r="60" spans="1:10" ht="12.75" customHeight="1">
      <c r="A60" s="623"/>
      <c r="B60" s="888" t="s">
        <v>71</v>
      </c>
      <c r="C60" s="888"/>
      <c r="D60" s="624" t="s">
        <v>218</v>
      </c>
      <c r="E60" s="888" t="s">
        <v>119</v>
      </c>
      <c r="F60" s="888"/>
      <c r="G60" s="624"/>
      <c r="H60" s="889" t="s">
        <v>313</v>
      </c>
      <c r="I60" s="889"/>
      <c r="J60" s="625"/>
    </row>
    <row r="61" spans="1:10" ht="12.75" customHeight="1" thickBot="1">
      <c r="A61" s="630"/>
      <c r="B61" s="631"/>
      <c r="C61" s="631"/>
      <c r="D61" s="631"/>
      <c r="E61" s="631"/>
      <c r="F61" s="631"/>
      <c r="G61" s="631"/>
      <c r="H61" s="631"/>
      <c r="I61" s="631"/>
      <c r="J61" s="651"/>
    </row>
    <row r="62" spans="1:10" ht="13.5" customHeight="1">
      <c r="A62" s="620"/>
      <c r="B62" s="624"/>
      <c r="C62" s="624"/>
      <c r="D62" s="624"/>
      <c r="E62" s="624"/>
      <c r="F62" s="624"/>
      <c r="G62" s="624"/>
      <c r="H62" s="624"/>
      <c r="I62" s="624"/>
      <c r="J62" s="624"/>
    </row>
    <row r="63" spans="1:10" ht="11.25" customHeight="1">
      <c r="A63" s="775" t="s">
        <v>219</v>
      </c>
      <c r="B63" s="624"/>
      <c r="C63" s="624"/>
      <c r="D63" s="624"/>
      <c r="E63" s="624"/>
      <c r="F63" s="624"/>
      <c r="G63" s="624"/>
      <c r="H63" s="624"/>
      <c r="I63" s="624"/>
      <c r="J63" s="624"/>
    </row>
    <row r="64" spans="1:10" ht="11.25" customHeight="1">
      <c r="A64" s="775" t="s">
        <v>298</v>
      </c>
      <c r="B64" s="624"/>
      <c r="C64" s="624"/>
      <c r="D64" s="624"/>
      <c r="E64" s="624"/>
      <c r="F64" s="624"/>
      <c r="G64" s="624"/>
      <c r="H64" s="624"/>
      <c r="I64" s="624"/>
      <c r="J64" s="624"/>
    </row>
    <row r="65" spans="1:10" ht="6" customHeight="1">
      <c r="A65" s="775"/>
      <c r="B65" s="624"/>
      <c r="C65" s="624"/>
      <c r="D65" s="624"/>
      <c r="E65" s="624"/>
      <c r="F65" s="624"/>
      <c r="G65" s="624"/>
      <c r="H65" s="624"/>
      <c r="I65" s="624"/>
      <c r="J65" s="624"/>
    </row>
    <row r="66" spans="1:10" ht="11.25" customHeight="1">
      <c r="A66" s="778" t="s">
        <v>299</v>
      </c>
      <c r="B66" s="778"/>
      <c r="C66" s="778"/>
      <c r="D66" s="778"/>
      <c r="E66" s="778"/>
      <c r="F66" s="778"/>
      <c r="G66" s="778"/>
      <c r="H66" s="778"/>
      <c r="I66" s="775"/>
      <c r="J66" s="624"/>
    </row>
    <row r="67" spans="1:10" ht="11.25" customHeight="1">
      <c r="A67" s="778" t="s">
        <v>300</v>
      </c>
      <c r="B67" s="778"/>
      <c r="C67" s="778"/>
      <c r="D67" s="778"/>
      <c r="E67" s="778"/>
      <c r="F67" s="778"/>
      <c r="G67" s="778" t="s">
        <v>301</v>
      </c>
      <c r="H67" s="778"/>
      <c r="I67" s="778"/>
      <c r="J67" s="775"/>
    </row>
    <row r="68" spans="1:10" ht="11.25" customHeight="1">
      <c r="A68" s="778" t="s">
        <v>307</v>
      </c>
      <c r="B68" s="778"/>
      <c r="C68" s="778"/>
      <c r="D68" s="778"/>
      <c r="E68" s="778"/>
      <c r="F68" s="778"/>
      <c r="G68" s="778" t="s">
        <v>302</v>
      </c>
      <c r="H68" s="778"/>
      <c r="I68" s="778"/>
      <c r="J68" s="778"/>
    </row>
    <row r="69" spans="1:10" ht="11.25" customHeight="1">
      <c r="A69" s="778" t="s">
        <v>303</v>
      </c>
      <c r="B69" s="778"/>
      <c r="C69" s="778"/>
      <c r="D69" s="778"/>
      <c r="E69" s="778"/>
      <c r="F69" s="778"/>
      <c r="G69" s="778" t="s">
        <v>304</v>
      </c>
      <c r="H69" s="778"/>
      <c r="I69" s="778"/>
      <c r="J69" s="778"/>
    </row>
    <row r="70" spans="1:10" ht="12.75" customHeight="1">
      <c r="A70" s="778"/>
      <c r="B70" s="778"/>
      <c r="C70" s="778"/>
      <c r="D70" s="778"/>
      <c r="E70" s="778"/>
      <c r="F70" s="778"/>
      <c r="G70" s="778"/>
      <c r="H70" s="778"/>
      <c r="I70" s="778"/>
      <c r="J70" s="778"/>
    </row>
    <row r="71" spans="1:10" ht="12.75" customHeight="1">
      <c r="A71" s="778"/>
      <c r="B71" s="778"/>
      <c r="C71" s="778"/>
      <c r="D71" s="778"/>
      <c r="E71" s="778"/>
      <c r="F71" s="778"/>
      <c r="G71" s="778"/>
      <c r="H71" s="778"/>
      <c r="I71" s="778"/>
      <c r="J71" s="778"/>
    </row>
    <row r="72" spans="1:10" ht="12.75" customHeight="1">
      <c r="A72" s="778"/>
      <c r="B72" s="778"/>
      <c r="C72" s="778"/>
      <c r="D72" s="778"/>
      <c r="E72" s="778"/>
      <c r="F72" s="778"/>
      <c r="G72" s="778"/>
      <c r="H72" s="778"/>
      <c r="I72" s="778"/>
      <c r="J72" s="778"/>
    </row>
    <row r="73" spans="1:10" ht="12.75" customHeight="1">
      <c r="A73" s="778"/>
      <c r="B73" s="778"/>
      <c r="C73" s="778"/>
      <c r="D73" s="778"/>
      <c r="E73" s="778"/>
      <c r="F73" s="778"/>
      <c r="G73" s="778"/>
      <c r="H73" s="778"/>
      <c r="I73" s="778"/>
      <c r="J73" s="778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2011
K a p i t á l o v é   v ý d a j e 
&amp;"Arial Narrow,Obyčejné"&amp;12včetně použití vl.zdrojů z IF k IA, státní dotace a ostat.zdrojů&amp;R&amp;"Arial Narrow,Kurzíva"&amp;11Tabulka č. 3 c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A40" sqref="A40:J42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604" t="s">
        <v>256</v>
      </c>
      <c r="B2" s="605"/>
      <c r="C2" s="605"/>
      <c r="D2" s="605"/>
      <c r="E2" s="606"/>
      <c r="F2" s="606"/>
      <c r="G2" s="606"/>
      <c r="H2" s="606"/>
      <c r="I2" s="606"/>
      <c r="J2" s="607"/>
    </row>
    <row r="3" spans="1:10" ht="6.75" customHeight="1" thickBot="1">
      <c r="A3" s="608"/>
      <c r="B3" s="609"/>
      <c r="C3" s="609"/>
      <c r="D3" s="609"/>
      <c r="E3" s="609"/>
      <c r="F3" s="609"/>
      <c r="G3" s="609"/>
      <c r="H3" s="609"/>
      <c r="I3" s="609"/>
      <c r="J3" s="610"/>
    </row>
    <row r="4" spans="1:10" ht="21" customHeight="1">
      <c r="A4" s="611" t="s">
        <v>257</v>
      </c>
      <c r="B4" s="612"/>
      <c r="C4" s="613" t="s">
        <v>320</v>
      </c>
      <c r="D4" s="614"/>
      <c r="E4" s="614"/>
      <c r="F4" s="615"/>
      <c r="G4" s="615"/>
      <c r="H4" s="614"/>
      <c r="I4" s="614"/>
      <c r="J4" s="616"/>
    </row>
    <row r="5" spans="1:10" ht="3" customHeight="1" thickBot="1">
      <c r="A5" s="611"/>
      <c r="B5" s="612"/>
      <c r="C5" s="612"/>
      <c r="D5" s="612"/>
      <c r="E5" s="612"/>
      <c r="F5" s="617"/>
      <c r="G5" s="617"/>
      <c r="H5" s="612"/>
      <c r="I5" s="612"/>
      <c r="J5" s="618"/>
    </row>
    <row r="6" spans="1:10" ht="21" customHeight="1">
      <c r="A6" s="619" t="s">
        <v>258</v>
      </c>
      <c r="B6" s="620"/>
      <c r="C6" s="621" t="s">
        <v>326</v>
      </c>
      <c r="D6" s="621"/>
      <c r="E6" s="621"/>
      <c r="F6" s="621"/>
      <c r="G6" s="621"/>
      <c r="H6" s="621"/>
      <c r="I6" s="621"/>
      <c r="J6" s="622"/>
    </row>
    <row r="7" spans="1:10" ht="3" customHeight="1">
      <c r="A7" s="623"/>
      <c r="B7" s="624"/>
      <c r="C7" s="624"/>
      <c r="D7" s="624"/>
      <c r="E7" s="624"/>
      <c r="F7" s="624"/>
      <c r="G7" s="624"/>
      <c r="H7" s="624"/>
      <c r="I7" s="624"/>
      <c r="J7" s="625"/>
    </row>
    <row r="8" spans="1:10" ht="21" customHeight="1">
      <c r="A8" s="626" t="s">
        <v>259</v>
      </c>
      <c r="B8" s="627"/>
      <c r="C8" s="628" t="s">
        <v>310</v>
      </c>
      <c r="D8" s="628"/>
      <c r="E8" s="628"/>
      <c r="F8" s="628"/>
      <c r="G8" s="628"/>
      <c r="H8" s="628"/>
      <c r="I8" s="628"/>
      <c r="J8" s="629"/>
    </row>
    <row r="9" spans="1:10" ht="3" customHeight="1" thickBot="1">
      <c r="A9" s="630"/>
      <c r="B9" s="631"/>
      <c r="C9" s="632"/>
      <c r="D9" s="632"/>
      <c r="E9" s="632"/>
      <c r="F9" s="632"/>
      <c r="G9" s="632"/>
      <c r="H9" s="632"/>
      <c r="I9" s="632"/>
      <c r="J9" s="633"/>
    </row>
    <row r="10" spans="1:10" ht="21" customHeight="1">
      <c r="A10" s="634" t="s">
        <v>260</v>
      </c>
      <c r="B10" s="635"/>
      <c r="C10" s="636" t="s">
        <v>311</v>
      </c>
      <c r="D10" s="637" t="s">
        <v>52</v>
      </c>
      <c r="E10" s="638"/>
      <c r="F10" s="638"/>
      <c r="G10" s="638"/>
      <c r="H10" s="639"/>
      <c r="I10" s="640"/>
      <c r="J10" s="625" t="s">
        <v>261</v>
      </c>
    </row>
    <row r="11" spans="1:10" ht="3" customHeight="1">
      <c r="A11" s="623"/>
      <c r="B11" s="624"/>
      <c r="C11" s="641"/>
      <c r="D11" s="641"/>
      <c r="E11" s="624"/>
      <c r="F11" s="624"/>
      <c r="G11" s="642"/>
      <c r="H11" s="642"/>
      <c r="I11" s="643"/>
      <c r="J11" s="644"/>
    </row>
    <row r="12" spans="1:10" ht="18" customHeight="1">
      <c r="A12" s="626" t="s">
        <v>262</v>
      </c>
      <c r="B12" s="627"/>
      <c r="C12" s="628"/>
      <c r="D12" s="645" t="s">
        <v>107</v>
      </c>
      <c r="E12" s="645"/>
      <c r="F12" s="646"/>
      <c r="G12" s="647" t="s">
        <v>263</v>
      </c>
      <c r="H12" s="648">
        <v>296550224</v>
      </c>
      <c r="I12" s="649"/>
      <c r="J12" s="629"/>
    </row>
    <row r="13" spans="1:10" ht="3" customHeight="1" thickBot="1">
      <c r="A13" s="630"/>
      <c r="B13" s="631"/>
      <c r="C13" s="631"/>
      <c r="D13" s="631"/>
      <c r="E13" s="631"/>
      <c r="F13" s="650"/>
      <c r="G13" s="631"/>
      <c r="H13" s="631"/>
      <c r="I13" s="631"/>
      <c r="J13" s="651"/>
    </row>
    <row r="14" spans="1:10" ht="18" customHeight="1">
      <c r="A14" s="623" t="s">
        <v>264</v>
      </c>
      <c r="B14" s="624"/>
      <c r="C14" s="628" t="s">
        <v>265</v>
      </c>
      <c r="D14" s="628"/>
      <c r="E14" s="652"/>
      <c r="F14" s="620"/>
      <c r="G14" s="620"/>
      <c r="H14" s="653"/>
      <c r="I14" s="653"/>
      <c r="J14" s="625"/>
    </row>
    <row r="15" spans="1:10" ht="3" customHeight="1" thickBot="1">
      <c r="A15" s="623"/>
      <c r="B15" s="624"/>
      <c r="C15" s="624"/>
      <c r="D15" s="624"/>
      <c r="E15" s="624"/>
      <c r="F15" s="631"/>
      <c r="G15" s="624"/>
      <c r="H15" s="624"/>
      <c r="I15" s="624"/>
      <c r="J15" s="625"/>
    </row>
    <row r="16" spans="1:11" ht="21" customHeight="1" thickBot="1">
      <c r="A16" s="654" t="s">
        <v>266</v>
      </c>
      <c r="B16" s="655"/>
      <c r="C16" s="656">
        <v>2011</v>
      </c>
      <c r="D16" s="657" t="s">
        <v>267</v>
      </c>
      <c r="E16" s="655"/>
      <c r="F16" s="658">
        <v>2011</v>
      </c>
      <c r="G16" s="659" t="s">
        <v>268</v>
      </c>
      <c r="H16" s="656" t="s">
        <v>312</v>
      </c>
      <c r="I16" s="656"/>
      <c r="J16" s="660"/>
      <c r="K16" s="661"/>
    </row>
    <row r="17" spans="1:10" ht="18.75" customHeight="1">
      <c r="A17" s="662" t="s">
        <v>305</v>
      </c>
      <c r="B17" s="663"/>
      <c r="C17" s="663"/>
      <c r="D17" s="663"/>
      <c r="E17" s="664"/>
      <c r="F17" s="664"/>
      <c r="G17" s="664"/>
      <c r="H17" s="664"/>
      <c r="I17" s="664"/>
      <c r="J17" s="665" t="s">
        <v>97</v>
      </c>
    </row>
    <row r="18" spans="1:11" ht="13.5" customHeight="1">
      <c r="A18" s="611"/>
      <c r="B18" s="612"/>
      <c r="C18" s="666" t="s">
        <v>269</v>
      </c>
      <c r="D18" s="667" t="s">
        <v>270</v>
      </c>
      <c r="E18" s="668" t="s">
        <v>51</v>
      </c>
      <c r="F18" s="668" t="s">
        <v>51</v>
      </c>
      <c r="G18" s="668" t="s">
        <v>271</v>
      </c>
      <c r="H18" s="669" t="s">
        <v>51</v>
      </c>
      <c r="I18" s="670" t="s">
        <v>272</v>
      </c>
      <c r="J18" s="671" t="s">
        <v>273</v>
      </c>
      <c r="K18" s="612"/>
    </row>
    <row r="19" spans="1:11" ht="13.5" customHeight="1">
      <c r="A19" s="611"/>
      <c r="B19" s="612"/>
      <c r="C19" s="672" t="s">
        <v>274</v>
      </c>
      <c r="D19" s="673" t="s">
        <v>275</v>
      </c>
      <c r="E19" s="674" t="s">
        <v>276</v>
      </c>
      <c r="F19" s="674" t="s">
        <v>277</v>
      </c>
      <c r="G19" s="672" t="s">
        <v>278</v>
      </c>
      <c r="H19" s="675" t="s">
        <v>276</v>
      </c>
      <c r="I19" s="676" t="s">
        <v>279</v>
      </c>
      <c r="J19" s="677" t="s">
        <v>280</v>
      </c>
      <c r="K19" s="612"/>
    </row>
    <row r="20" spans="1:11" ht="13.5" customHeight="1" thickBot="1">
      <c r="A20" s="611"/>
      <c r="B20" s="612"/>
      <c r="C20" s="678" t="s">
        <v>281</v>
      </c>
      <c r="D20" s="679">
        <v>40543</v>
      </c>
      <c r="E20" s="680"/>
      <c r="F20" s="681" t="s">
        <v>282</v>
      </c>
      <c r="G20" s="682"/>
      <c r="H20" s="886" t="s">
        <v>283</v>
      </c>
      <c r="I20" s="887"/>
      <c r="J20" s="683" t="s">
        <v>284</v>
      </c>
      <c r="K20" s="612"/>
    </row>
    <row r="21" spans="1:11" ht="21" customHeight="1">
      <c r="A21" s="684" t="s">
        <v>285</v>
      </c>
      <c r="B21" s="685"/>
      <c r="C21" s="686">
        <f>D21+G21+H21+I21+J21</f>
        <v>593078</v>
      </c>
      <c r="D21" s="687">
        <f aca="true" t="shared" si="0" ref="D21:I21">SUM(D23:D26)</f>
        <v>0</v>
      </c>
      <c r="E21" s="687">
        <f t="shared" si="0"/>
        <v>600000</v>
      </c>
      <c r="F21" s="687">
        <f t="shared" si="0"/>
        <v>0</v>
      </c>
      <c r="G21" s="687">
        <f t="shared" si="0"/>
        <v>593078</v>
      </c>
      <c r="H21" s="688">
        <f t="shared" si="0"/>
        <v>0</v>
      </c>
      <c r="I21" s="687">
        <f t="shared" si="0"/>
        <v>0</v>
      </c>
      <c r="J21" s="689">
        <f>SUM(D30:J30)</f>
        <v>0</v>
      </c>
      <c r="K21" s="612"/>
    </row>
    <row r="22" spans="1:11" ht="3" customHeight="1" thickBot="1">
      <c r="A22" s="684"/>
      <c r="B22" s="661"/>
      <c r="C22" s="690"/>
      <c r="D22" s="691"/>
      <c r="E22" s="692"/>
      <c r="F22" s="693"/>
      <c r="G22" s="693"/>
      <c r="H22" s="693"/>
      <c r="I22" s="693"/>
      <c r="J22" s="694"/>
      <c r="K22" s="612"/>
    </row>
    <row r="23" spans="1:11" ht="15" customHeight="1">
      <c r="A23" s="695" t="s">
        <v>286</v>
      </c>
      <c r="B23" s="696" t="s">
        <v>287</v>
      </c>
      <c r="C23" s="697">
        <v>593078</v>
      </c>
      <c r="D23" s="698">
        <v>0</v>
      </c>
      <c r="E23" s="699">
        <v>600000</v>
      </c>
      <c r="F23" s="700"/>
      <c r="G23" s="701">
        <v>593078</v>
      </c>
      <c r="H23" s="702"/>
      <c r="I23" s="702"/>
      <c r="J23" s="703"/>
      <c r="K23" s="612"/>
    </row>
    <row r="24" spans="1:11" ht="15" customHeight="1">
      <c r="A24" s="695"/>
      <c r="B24" s="704" t="s">
        <v>288</v>
      </c>
      <c r="C24" s="705">
        <f>D24+G24+H24+I24+J24</f>
        <v>0</v>
      </c>
      <c r="D24" s="705"/>
      <c r="E24" s="706"/>
      <c r="F24" s="707"/>
      <c r="G24" s="708"/>
      <c r="H24" s="709"/>
      <c r="I24" s="709"/>
      <c r="J24" s="710"/>
      <c r="K24" s="612"/>
    </row>
    <row r="25" spans="1:11" ht="15" customHeight="1">
      <c r="A25" s="611"/>
      <c r="B25" s="711" t="s">
        <v>289</v>
      </c>
      <c r="C25" s="705">
        <v>0</v>
      </c>
      <c r="D25" s="705">
        <v>0</v>
      </c>
      <c r="E25" s="706"/>
      <c r="F25" s="707"/>
      <c r="G25" s="708"/>
      <c r="H25" s="709"/>
      <c r="I25" s="709"/>
      <c r="J25" s="710"/>
      <c r="K25" s="612"/>
    </row>
    <row r="26" spans="1:11" ht="15" customHeight="1">
      <c r="A26" s="611"/>
      <c r="B26" s="712" t="s">
        <v>290</v>
      </c>
      <c r="C26" s="713">
        <f>D26+G26+H26+I26+J26</f>
        <v>0</v>
      </c>
      <c r="D26" s="713"/>
      <c r="E26" s="714"/>
      <c r="F26" s="715"/>
      <c r="G26" s="716"/>
      <c r="H26" s="717"/>
      <c r="I26" s="717"/>
      <c r="J26" s="718"/>
      <c r="K26" s="612"/>
    </row>
    <row r="27" spans="1:11" ht="3" customHeight="1" hidden="1">
      <c r="A27" s="719"/>
      <c r="B27" s="720"/>
      <c r="C27" s="721"/>
      <c r="D27" s="722"/>
      <c r="E27" s="723"/>
      <c r="F27" s="724"/>
      <c r="G27" s="724"/>
      <c r="H27" s="725"/>
      <c r="I27" s="725"/>
      <c r="J27" s="726"/>
      <c r="K27" s="612"/>
    </row>
    <row r="28" spans="1:11" ht="15" customHeight="1">
      <c r="A28" s="727"/>
      <c r="B28" s="728"/>
      <c r="C28" s="729">
        <f>SUM(C23:C27)</f>
        <v>593078</v>
      </c>
      <c r="D28" s="730"/>
      <c r="E28" s="730"/>
      <c r="F28" s="730"/>
      <c r="G28" s="730"/>
      <c r="H28" s="730"/>
      <c r="I28" s="730"/>
      <c r="J28" s="731">
        <f>SUM(J23:J26)</f>
        <v>0</v>
      </c>
      <c r="K28" s="612"/>
    </row>
    <row r="29" spans="1:11" ht="15" customHeight="1" thickBot="1">
      <c r="A29" s="732"/>
      <c r="B29" s="733"/>
      <c r="C29" s="734" t="s">
        <v>284</v>
      </c>
      <c r="D29" s="735">
        <v>2013</v>
      </c>
      <c r="E29" s="735">
        <v>2014</v>
      </c>
      <c r="F29" s="735">
        <v>2015</v>
      </c>
      <c r="G29" s="736">
        <v>2016</v>
      </c>
      <c r="H29" s="736">
        <v>2017</v>
      </c>
      <c r="I29" s="736">
        <v>2018</v>
      </c>
      <c r="J29" s="737" t="s">
        <v>291</v>
      </c>
      <c r="K29" s="612"/>
    </row>
    <row r="30" spans="1:11" ht="18" customHeight="1">
      <c r="A30" s="732"/>
      <c r="B30" s="738"/>
      <c r="C30" s="739" t="s">
        <v>292</v>
      </c>
      <c r="D30" s="740">
        <f aca="true" t="shared" si="1" ref="D30:J30">SUM(D32:D35)</f>
        <v>0</v>
      </c>
      <c r="E30" s="740">
        <f t="shared" si="1"/>
        <v>0</v>
      </c>
      <c r="F30" s="740">
        <f t="shared" si="1"/>
        <v>0</v>
      </c>
      <c r="G30" s="740">
        <f t="shared" si="1"/>
        <v>0</v>
      </c>
      <c r="H30" s="740">
        <f t="shared" si="1"/>
        <v>0</v>
      </c>
      <c r="I30" s="740">
        <f t="shared" si="1"/>
        <v>0</v>
      </c>
      <c r="J30" s="741">
        <f t="shared" si="1"/>
        <v>0</v>
      </c>
      <c r="K30" s="612"/>
    </row>
    <row r="31" spans="1:11" ht="3" customHeight="1" thickBot="1">
      <c r="A31" s="732"/>
      <c r="B31" s="738"/>
      <c r="C31" s="742"/>
      <c r="D31" s="743"/>
      <c r="E31" s="744"/>
      <c r="F31" s="744"/>
      <c r="G31" s="744"/>
      <c r="H31" s="744"/>
      <c r="I31" s="745"/>
      <c r="J31" s="746"/>
      <c r="K31" s="612"/>
    </row>
    <row r="32" spans="1:10" ht="15" customHeight="1">
      <c r="A32" s="611"/>
      <c r="B32" s="733"/>
      <c r="C32" s="747" t="s">
        <v>306</v>
      </c>
      <c r="D32" s="748"/>
      <c r="E32" s="749"/>
      <c r="F32" s="749"/>
      <c r="G32" s="749"/>
      <c r="H32" s="749"/>
      <c r="I32" s="750"/>
      <c r="J32" s="751"/>
    </row>
    <row r="33" spans="1:10" ht="15" customHeight="1">
      <c r="A33" s="752" t="s">
        <v>293</v>
      </c>
      <c r="B33" s="753"/>
      <c r="C33" s="747" t="s">
        <v>288</v>
      </c>
      <c r="D33" s="754"/>
      <c r="E33" s="754"/>
      <c r="F33" s="754"/>
      <c r="G33" s="754"/>
      <c r="H33" s="754"/>
      <c r="I33" s="755"/>
      <c r="J33" s="756"/>
    </row>
    <row r="34" spans="1:10" ht="15" customHeight="1">
      <c r="A34" s="884">
        <f>C22-D22-F22-G22-H22-J22</f>
        <v>0</v>
      </c>
      <c r="B34" s="885"/>
      <c r="C34" s="758" t="s">
        <v>289</v>
      </c>
      <c r="D34" s="754"/>
      <c r="E34" s="754"/>
      <c r="F34" s="754"/>
      <c r="G34" s="754"/>
      <c r="H34" s="754"/>
      <c r="I34" s="755"/>
      <c r="J34" s="756"/>
    </row>
    <row r="35" spans="1:10" ht="15" customHeight="1">
      <c r="A35" s="757"/>
      <c r="B35" s="753"/>
      <c r="C35" s="759" t="s">
        <v>290</v>
      </c>
      <c r="D35" s="749"/>
      <c r="E35" s="754"/>
      <c r="F35" s="754"/>
      <c r="G35" s="754"/>
      <c r="H35" s="754"/>
      <c r="I35" s="755"/>
      <c r="J35" s="756"/>
    </row>
    <row r="36" spans="1:10" ht="12.75" customHeight="1" thickBot="1">
      <c r="A36" s="611"/>
      <c r="B36" s="760"/>
      <c r="C36" s="612"/>
      <c r="D36" s="612"/>
      <c r="E36" s="612"/>
      <c r="F36" s="612"/>
      <c r="G36" s="612"/>
      <c r="H36" s="612"/>
      <c r="I36" s="612"/>
      <c r="J36" s="761"/>
    </row>
    <row r="37" spans="1:10" ht="18" customHeight="1" thickBot="1">
      <c r="A37" s="762" t="s">
        <v>294</v>
      </c>
      <c r="B37" s="763"/>
      <c r="C37" s="764"/>
      <c r="D37" s="764"/>
      <c r="E37" s="764"/>
      <c r="F37" s="764"/>
      <c r="G37" s="764"/>
      <c r="H37" s="764"/>
      <c r="I37" s="764"/>
      <c r="J37" s="765"/>
    </row>
    <row r="38" spans="1:10" ht="12.75" customHeight="1">
      <c r="A38" s="695" t="s">
        <v>295</v>
      </c>
      <c r="B38" s="766"/>
      <c r="C38" s="767"/>
      <c r="D38" s="767"/>
      <c r="E38" s="768"/>
      <c r="F38" s="768"/>
      <c r="G38" s="768"/>
      <c r="H38" s="766"/>
      <c r="I38" s="766"/>
      <c r="J38" s="769"/>
    </row>
    <row r="39" spans="1:10" ht="12.75" customHeight="1">
      <c r="A39" s="695"/>
      <c r="B39" s="766"/>
      <c r="C39" s="767"/>
      <c r="D39" s="767"/>
      <c r="E39" s="768"/>
      <c r="F39" s="768"/>
      <c r="G39" s="768"/>
      <c r="H39" s="766"/>
      <c r="I39" s="766"/>
      <c r="J39" s="769"/>
    </row>
    <row r="40" spans="1:10" ht="12.75" customHeight="1">
      <c r="A40" s="695" t="s">
        <v>327</v>
      </c>
      <c r="B40" s="766"/>
      <c r="C40" s="767"/>
      <c r="D40" s="767"/>
      <c r="E40" s="770"/>
      <c r="F40" s="770"/>
      <c r="G40" s="770"/>
      <c r="H40" s="766"/>
      <c r="I40" s="766"/>
      <c r="J40" s="769"/>
    </row>
    <row r="41" spans="1:10" ht="12.75" customHeight="1">
      <c r="A41" s="695" t="s">
        <v>328</v>
      </c>
      <c r="B41" s="766"/>
      <c r="C41" s="766"/>
      <c r="D41" s="766"/>
      <c r="E41" s="766"/>
      <c r="F41" s="766"/>
      <c r="G41" s="766"/>
      <c r="H41" s="766"/>
      <c r="I41" s="766"/>
      <c r="J41" s="769"/>
    </row>
    <row r="42" spans="1:10" ht="12.75" customHeight="1">
      <c r="A42" s="695" t="s">
        <v>329</v>
      </c>
      <c r="B42" s="766"/>
      <c r="C42" s="766"/>
      <c r="D42" s="766"/>
      <c r="E42" s="766"/>
      <c r="F42" s="766"/>
      <c r="G42" s="766"/>
      <c r="H42" s="766"/>
      <c r="I42" s="766"/>
      <c r="J42" s="769"/>
    </row>
    <row r="43" spans="1:10" ht="12.75" customHeight="1">
      <c r="A43" s="771"/>
      <c r="B43" s="770"/>
      <c r="C43" s="766"/>
      <c r="D43" s="766"/>
      <c r="E43" s="766"/>
      <c r="F43" s="766"/>
      <c r="G43" s="766"/>
      <c r="H43" s="766"/>
      <c r="I43" s="766"/>
      <c r="J43" s="769"/>
    </row>
    <row r="44" spans="1:10" ht="12.75" customHeight="1">
      <c r="A44" s="695"/>
      <c r="B44" s="770"/>
      <c r="C44" s="770"/>
      <c r="D44" s="766"/>
      <c r="E44" s="766"/>
      <c r="F44" s="766"/>
      <c r="G44" s="766"/>
      <c r="H44" s="766"/>
      <c r="I44" s="766"/>
      <c r="J44" s="769"/>
    </row>
    <row r="45" spans="1:10" ht="12.75" customHeight="1">
      <c r="A45" s="695"/>
      <c r="B45" s="770"/>
      <c r="C45" s="766"/>
      <c r="D45" s="766"/>
      <c r="E45" s="766"/>
      <c r="F45" s="766"/>
      <c r="G45" s="766"/>
      <c r="H45" s="766"/>
      <c r="I45" s="766"/>
      <c r="J45" s="769"/>
    </row>
    <row r="46" spans="1:10" ht="12.75" customHeight="1">
      <c r="A46" s="695"/>
      <c r="B46" s="766"/>
      <c r="C46" s="766"/>
      <c r="D46" s="766"/>
      <c r="E46" s="766"/>
      <c r="F46" s="766"/>
      <c r="G46" s="766"/>
      <c r="H46" s="766"/>
      <c r="I46" s="766"/>
      <c r="J46" s="769"/>
    </row>
    <row r="47" spans="1:10" ht="12.75" customHeight="1">
      <c r="A47" s="695"/>
      <c r="B47" s="766"/>
      <c r="C47" s="766"/>
      <c r="D47" s="766"/>
      <c r="E47" s="766"/>
      <c r="F47" s="766"/>
      <c r="G47" s="766"/>
      <c r="H47" s="766"/>
      <c r="I47" s="766"/>
      <c r="J47" s="769"/>
    </row>
    <row r="48" spans="1:10" ht="12.75" customHeight="1">
      <c r="A48" s="695"/>
      <c r="B48" s="766"/>
      <c r="C48" s="766"/>
      <c r="D48" s="766"/>
      <c r="E48" s="766"/>
      <c r="F48" s="766"/>
      <c r="G48" s="766"/>
      <c r="H48" s="766"/>
      <c r="I48" s="766"/>
      <c r="J48" s="769"/>
    </row>
    <row r="49" spans="1:10" ht="12.75">
      <c r="A49" s="772"/>
      <c r="B49" s="639"/>
      <c r="C49" s="639"/>
      <c r="D49" s="639"/>
      <c r="E49" s="639"/>
      <c r="F49" s="639"/>
      <c r="G49" s="639"/>
      <c r="H49" s="639"/>
      <c r="I49" s="639"/>
      <c r="J49" s="773"/>
    </row>
    <row r="50" spans="1:10" ht="12.75">
      <c r="A50" s="772"/>
      <c r="B50" s="639"/>
      <c r="C50" s="639"/>
      <c r="D50" s="639"/>
      <c r="E50" s="639"/>
      <c r="F50" s="639"/>
      <c r="G50" s="639"/>
      <c r="H50" s="639"/>
      <c r="I50" s="639"/>
      <c r="J50" s="773"/>
    </row>
    <row r="51" spans="1:10" ht="12.75">
      <c r="A51" s="772"/>
      <c r="B51" s="639"/>
      <c r="C51" s="639"/>
      <c r="D51" s="639"/>
      <c r="E51" s="639"/>
      <c r="F51" s="639"/>
      <c r="G51" s="639"/>
      <c r="H51" s="639"/>
      <c r="I51" s="639"/>
      <c r="J51" s="773"/>
    </row>
    <row r="52" spans="1:10" ht="12.75">
      <c r="A52" s="772"/>
      <c r="B52" s="639"/>
      <c r="C52" s="639"/>
      <c r="D52" s="639"/>
      <c r="E52" s="639"/>
      <c r="F52" s="639"/>
      <c r="G52" s="639"/>
      <c r="H52" s="639"/>
      <c r="I52" s="639"/>
      <c r="J52" s="773"/>
    </row>
    <row r="53" spans="1:10" ht="12.75">
      <c r="A53" s="772"/>
      <c r="B53" s="639"/>
      <c r="C53" s="639"/>
      <c r="D53" s="639"/>
      <c r="E53" s="639"/>
      <c r="F53" s="639"/>
      <c r="G53" s="639"/>
      <c r="H53" s="639"/>
      <c r="I53" s="639"/>
      <c r="J53" s="773"/>
    </row>
    <row r="54" spans="1:10" ht="12.75">
      <c r="A54" s="772"/>
      <c r="B54" s="639"/>
      <c r="C54" s="639"/>
      <c r="D54" s="639"/>
      <c r="E54" s="639"/>
      <c r="F54" s="639"/>
      <c r="G54" s="639"/>
      <c r="H54" s="639"/>
      <c r="I54" s="639"/>
      <c r="J54" s="773"/>
    </row>
    <row r="55" spans="1:10" ht="12.75" customHeight="1">
      <c r="A55" s="774"/>
      <c r="B55" s="775"/>
      <c r="C55" s="775"/>
      <c r="D55" s="775"/>
      <c r="E55" s="775"/>
      <c r="F55" s="775"/>
      <c r="G55" s="775"/>
      <c r="H55" s="775"/>
      <c r="I55" s="775"/>
      <c r="J55" s="776"/>
    </row>
    <row r="56" spans="1:10" ht="12.75" customHeight="1">
      <c r="A56" s="774"/>
      <c r="B56" s="624"/>
      <c r="C56" s="624"/>
      <c r="D56" s="624"/>
      <c r="E56" s="624"/>
      <c r="F56" s="624"/>
      <c r="G56" s="624"/>
      <c r="H56" s="624"/>
      <c r="I56" s="624"/>
      <c r="J56" s="625"/>
    </row>
    <row r="57" spans="1:10" ht="12.75" customHeight="1">
      <c r="A57" s="623"/>
      <c r="B57" s="624"/>
      <c r="C57" s="624"/>
      <c r="D57" s="624"/>
      <c r="E57" s="624"/>
      <c r="F57" s="624"/>
      <c r="G57" s="624"/>
      <c r="H57" s="624"/>
      <c r="I57" s="624"/>
      <c r="J57" s="625"/>
    </row>
    <row r="58" spans="1:10" ht="12.75" customHeight="1">
      <c r="A58" s="623"/>
      <c r="B58" s="624"/>
      <c r="C58" s="624"/>
      <c r="D58" s="624"/>
      <c r="E58" s="624"/>
      <c r="F58" s="624"/>
      <c r="G58" s="624"/>
      <c r="H58" s="624"/>
      <c r="I58" s="624"/>
      <c r="J58" s="625"/>
    </row>
    <row r="59" spans="1:10" ht="12.75" customHeight="1">
      <c r="A59" s="626" t="s">
        <v>296</v>
      </c>
      <c r="B59" s="627"/>
      <c r="C59" s="627"/>
      <c r="D59" s="627" t="s">
        <v>69</v>
      </c>
      <c r="E59" s="627"/>
      <c r="F59" s="627"/>
      <c r="G59" s="627" t="s">
        <v>297</v>
      </c>
      <c r="H59" s="627"/>
      <c r="I59" s="627"/>
      <c r="J59" s="777"/>
    </row>
    <row r="60" spans="1:10" ht="12.75" customHeight="1">
      <c r="A60" s="623"/>
      <c r="B60" s="888" t="s">
        <v>71</v>
      </c>
      <c r="C60" s="888"/>
      <c r="D60" s="624" t="s">
        <v>218</v>
      </c>
      <c r="E60" s="888" t="s">
        <v>119</v>
      </c>
      <c r="F60" s="888"/>
      <c r="G60" s="624"/>
      <c r="H60" s="889" t="s">
        <v>313</v>
      </c>
      <c r="I60" s="889"/>
      <c r="J60" s="625"/>
    </row>
    <row r="61" spans="1:10" ht="12.75" customHeight="1" thickBot="1">
      <c r="A61" s="630"/>
      <c r="B61" s="631"/>
      <c r="C61" s="631"/>
      <c r="D61" s="631"/>
      <c r="E61" s="631"/>
      <c r="F61" s="631"/>
      <c r="G61" s="631"/>
      <c r="H61" s="631"/>
      <c r="I61" s="631"/>
      <c r="J61" s="651"/>
    </row>
    <row r="62" spans="1:10" ht="13.5" customHeight="1">
      <c r="A62" s="620"/>
      <c r="B62" s="624"/>
      <c r="C62" s="624"/>
      <c r="D62" s="624"/>
      <c r="E62" s="624"/>
      <c r="F62" s="624"/>
      <c r="G62" s="624"/>
      <c r="H62" s="624"/>
      <c r="I62" s="624"/>
      <c r="J62" s="624"/>
    </row>
    <row r="63" spans="1:10" ht="11.25" customHeight="1">
      <c r="A63" s="775" t="s">
        <v>219</v>
      </c>
      <c r="B63" s="624"/>
      <c r="C63" s="624"/>
      <c r="D63" s="624"/>
      <c r="E63" s="624"/>
      <c r="F63" s="624"/>
      <c r="G63" s="624"/>
      <c r="H63" s="624"/>
      <c r="I63" s="624"/>
      <c r="J63" s="624"/>
    </row>
    <row r="64" spans="1:10" ht="11.25" customHeight="1">
      <c r="A64" s="775" t="s">
        <v>298</v>
      </c>
      <c r="B64" s="624"/>
      <c r="C64" s="624"/>
      <c r="D64" s="624"/>
      <c r="E64" s="624"/>
      <c r="F64" s="624"/>
      <c r="G64" s="624"/>
      <c r="H64" s="624"/>
      <c r="I64" s="624"/>
      <c r="J64" s="624"/>
    </row>
    <row r="65" spans="1:10" ht="6" customHeight="1">
      <c r="A65" s="775"/>
      <c r="B65" s="624"/>
      <c r="C65" s="624"/>
      <c r="D65" s="624"/>
      <c r="E65" s="624"/>
      <c r="F65" s="624"/>
      <c r="G65" s="624"/>
      <c r="H65" s="624"/>
      <c r="I65" s="624"/>
      <c r="J65" s="624"/>
    </row>
    <row r="66" spans="1:10" ht="11.25" customHeight="1">
      <c r="A66" s="778" t="s">
        <v>299</v>
      </c>
      <c r="B66" s="778"/>
      <c r="C66" s="778"/>
      <c r="D66" s="778"/>
      <c r="E66" s="778"/>
      <c r="F66" s="778"/>
      <c r="G66" s="778"/>
      <c r="H66" s="778"/>
      <c r="I66" s="775"/>
      <c r="J66" s="624"/>
    </row>
    <row r="67" spans="1:10" ht="11.25" customHeight="1">
      <c r="A67" s="778" t="s">
        <v>300</v>
      </c>
      <c r="B67" s="778"/>
      <c r="C67" s="778"/>
      <c r="D67" s="778"/>
      <c r="E67" s="778"/>
      <c r="F67" s="778"/>
      <c r="G67" s="778" t="s">
        <v>301</v>
      </c>
      <c r="H67" s="778"/>
      <c r="I67" s="778"/>
      <c r="J67" s="775"/>
    </row>
    <row r="68" spans="1:10" ht="11.25" customHeight="1">
      <c r="A68" s="778" t="s">
        <v>307</v>
      </c>
      <c r="B68" s="778"/>
      <c r="C68" s="778"/>
      <c r="D68" s="778"/>
      <c r="E68" s="778"/>
      <c r="F68" s="778"/>
      <c r="G68" s="778" t="s">
        <v>302</v>
      </c>
      <c r="H68" s="778"/>
      <c r="I68" s="778"/>
      <c r="J68" s="778"/>
    </row>
    <row r="69" spans="1:10" ht="11.25" customHeight="1">
      <c r="A69" s="778" t="s">
        <v>303</v>
      </c>
      <c r="B69" s="778"/>
      <c r="C69" s="778"/>
      <c r="D69" s="778"/>
      <c r="E69" s="778"/>
      <c r="F69" s="778"/>
      <c r="G69" s="778" t="s">
        <v>304</v>
      </c>
      <c r="H69" s="778"/>
      <c r="I69" s="778"/>
      <c r="J69" s="778"/>
    </row>
    <row r="70" spans="1:10" ht="12.75" customHeight="1">
      <c r="A70" s="778"/>
      <c r="B70" s="778"/>
      <c r="C70" s="778"/>
      <c r="D70" s="778"/>
      <c r="E70" s="778"/>
      <c r="F70" s="778"/>
      <c r="G70" s="778"/>
      <c r="H70" s="778"/>
      <c r="I70" s="778"/>
      <c r="J70" s="778"/>
    </row>
    <row r="71" spans="1:10" ht="12.75" customHeight="1">
      <c r="A71" s="778"/>
      <c r="B71" s="778"/>
      <c r="C71" s="778"/>
      <c r="D71" s="778"/>
      <c r="E71" s="778"/>
      <c r="F71" s="778"/>
      <c r="G71" s="778"/>
      <c r="H71" s="778"/>
      <c r="I71" s="778"/>
      <c r="J71" s="778"/>
    </row>
    <row r="72" spans="1:10" ht="12.75" customHeight="1">
      <c r="A72" s="778"/>
      <c r="B72" s="778"/>
      <c r="C72" s="778"/>
      <c r="D72" s="778"/>
      <c r="E72" s="778"/>
      <c r="F72" s="778"/>
      <c r="G72" s="778"/>
      <c r="H72" s="778"/>
      <c r="I72" s="778"/>
      <c r="J72" s="778"/>
    </row>
    <row r="73" spans="1:10" ht="12.75" customHeight="1">
      <c r="A73" s="778"/>
      <c r="B73" s="778"/>
      <c r="C73" s="778"/>
      <c r="D73" s="778"/>
      <c r="E73" s="778"/>
      <c r="F73" s="778"/>
      <c r="G73" s="778"/>
      <c r="H73" s="778"/>
      <c r="I73" s="778"/>
      <c r="J73" s="778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2011
K a p i t á l o v é   v ý d a j e 
&amp;"Arial Narrow,Obyčejné"&amp;12včetně použití vl.zdrojů z IF k IA, státní dotace a ostat.zdrojů&amp;R&amp;"Arial Narrow,Kurzíva"&amp;11Tabulka č. 3 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R.Pipkova</dc:creator>
  <cp:keywords/>
  <dc:description/>
  <cp:lastModifiedBy>R.Pipkova</cp:lastModifiedBy>
  <cp:lastPrinted>2012-02-24T12:58:02Z</cp:lastPrinted>
  <dcterms:created xsi:type="dcterms:W3CDTF">2011-01-31T10:00:44Z</dcterms:created>
  <dcterms:modified xsi:type="dcterms:W3CDTF">2013-02-22T10:43:09Z</dcterms:modified>
  <cp:category/>
  <cp:version/>
  <cp:contentType/>
  <cp:contentStatus/>
</cp:coreProperties>
</file>