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99" activeTab="2"/>
  </bookViews>
  <sheets>
    <sheet name="Fond odměn" sheetId="1" r:id="rId1"/>
    <sheet name="FKSP" sheetId="2" r:id="rId2"/>
    <sheet name="Rez. fond" sheetId="3" r:id="rId3"/>
    <sheet name="Invest.fond - PO ostatní " sheetId="4" r:id="rId4"/>
    <sheet name="Invest.fond - PO oblast SOC" sheetId="5" r:id="rId5"/>
    <sheet name="Účel.neinv.prostř. HMP" sheetId="6" r:id="rId6"/>
    <sheet name="Účel.neinv.prostř. SR" sheetId="7" r:id="rId7"/>
    <sheet name="Invest.prostř. HMP" sheetId="8" r:id="rId8"/>
    <sheet name="Invest.prostř. SR " sheetId="9" r:id="rId9"/>
    <sheet name="Proj.JPD,OPPA,OPPK,No - IV" sheetId="10" r:id="rId10"/>
    <sheet name="Proj. JPD,OPPA, OPPK,No -NIV" sheetId="11" r:id="rId11"/>
    <sheet name="Leasing" sheetId="12" r:id="rId12"/>
    <sheet name="Mzdy - PO" sheetId="13" r:id="rId13"/>
    <sheet name="Stát.majetek" sheetId="14" r:id="rId14"/>
  </sheets>
  <definedNames/>
  <calcPr fullCalcOnLoad="1"/>
</workbook>
</file>

<file path=xl/sharedStrings.xml><?xml version="1.0" encoding="utf-8"?>
<sst xmlns="http://schemas.openxmlformats.org/spreadsheetml/2006/main" count="457" uniqueCount="250">
  <si>
    <t>Organizace:</t>
  </si>
  <si>
    <t xml:space="preserve">     Tabulka č. 1</t>
  </si>
  <si>
    <t xml:space="preserve">                          Finanční vypořádání  za rok 2002 - FOND ODMĚN </t>
  </si>
  <si>
    <t>1.</t>
  </si>
  <si>
    <t>2.</t>
  </si>
  <si>
    <t>3.</t>
  </si>
  <si>
    <t>4.</t>
  </si>
  <si>
    <t>5.</t>
  </si>
  <si>
    <t>6.</t>
  </si>
  <si>
    <t xml:space="preserve">Návrh na příděl do fondu odměn </t>
  </si>
  <si>
    <t>7.</t>
  </si>
  <si>
    <t>Telefon:</t>
  </si>
  <si>
    <t>Dne:</t>
  </si>
  <si>
    <t xml:space="preserve"> </t>
  </si>
  <si>
    <t xml:space="preserve">Tabulka č. 2 </t>
  </si>
  <si>
    <t>I.</t>
  </si>
  <si>
    <t>1) Roční objem nákladů zúčtovaných na platy a náhrady platů,</t>
  </si>
  <si>
    <t xml:space="preserve">     a) v hlavní činnosti</t>
  </si>
  <si>
    <t xml:space="preserve">     b) v doplňkové činnosti</t>
  </si>
  <si>
    <t>2) Nárok - základní příděl 2 % celkem, z toho:</t>
  </si>
  <si>
    <t xml:space="preserve">     a) z hlavní činnosti</t>
  </si>
  <si>
    <t xml:space="preserve">     b) z doplňkové činnosti</t>
  </si>
  <si>
    <t xml:space="preserve">    z toho:     a) z hlavní činnosti</t>
  </si>
  <si>
    <t xml:space="preserve">                   b) z doplňkové činnosti</t>
  </si>
  <si>
    <t>4) Doplatek +</t>
  </si>
  <si>
    <t xml:space="preserve">    a) z hlavní činnosti</t>
  </si>
  <si>
    <t xml:space="preserve">    b) z doplňkové činnosti</t>
  </si>
  <si>
    <t xml:space="preserve">II. </t>
  </si>
  <si>
    <t>Finanční vypořádání FKSP</t>
  </si>
  <si>
    <t>b) + Doplatek</t>
  </si>
  <si>
    <t>c) + Doplatek</t>
  </si>
  <si>
    <t>Vypracoval/a:                      Podpis:                 Telefon:                                 Dne:</t>
  </si>
  <si>
    <t xml:space="preserve">            Tabulka č. 3</t>
  </si>
  <si>
    <t xml:space="preserve">                     </t>
  </si>
  <si>
    <t>vč. převodu do invest. fondu) - schváleno usnesením RHMP č. …….</t>
  </si>
  <si>
    <t>II.</t>
  </si>
  <si>
    <t>Vypracoval/a:                       Podpis:                       Telefon:                       Dne:</t>
  </si>
  <si>
    <t>Tabulka č. 4</t>
  </si>
  <si>
    <t>z toho:  přijaté dary</t>
  </si>
  <si>
    <t>Převedené prostředky z rezervního fondu</t>
  </si>
  <si>
    <t>8.</t>
  </si>
  <si>
    <t>9.</t>
  </si>
  <si>
    <t xml:space="preserve">z toho jmenovitě                                                             </t>
  </si>
  <si>
    <t xml:space="preserve">                       v Kč                     v Kč                  vlastní zdroje (usn.RHMP)       invest. transfer</t>
  </si>
  <si>
    <t>10.</t>
  </si>
  <si>
    <t>Tabulka č. 5a</t>
  </si>
  <si>
    <t>Poř.</t>
  </si>
  <si>
    <t>Usn.RHMP</t>
  </si>
  <si>
    <t>Schv. rozp.</t>
  </si>
  <si>
    <t>Uprav.rozp.</t>
  </si>
  <si>
    <t>Skutečnost</t>
  </si>
  <si>
    <t>číslo</t>
  </si>
  <si>
    <t>ÚZ</t>
  </si>
  <si>
    <t>příp. ZHMP</t>
  </si>
  <si>
    <t>Účel</t>
  </si>
  <si>
    <t>Úprava</t>
  </si>
  <si>
    <t>celkem</t>
  </si>
  <si>
    <t>Rozdíl</t>
  </si>
  <si>
    <t>Poznámka</t>
  </si>
  <si>
    <t>č.</t>
  </si>
  <si>
    <t>v tis. Kč</t>
  </si>
  <si>
    <t>v Kč</t>
  </si>
  <si>
    <t xml:space="preserve">Vypracoval/a:                         </t>
  </si>
  <si>
    <t>Podpis:</t>
  </si>
  <si>
    <t>Tabulka č. 5b</t>
  </si>
  <si>
    <t>Vypracoval/a:</t>
  </si>
  <si>
    <t>Podpis ředitele:</t>
  </si>
  <si>
    <t>Razítko</t>
  </si>
  <si>
    <t>Číslo akce</t>
  </si>
  <si>
    <t>Název akce</t>
  </si>
  <si>
    <t>Účel. znak</t>
  </si>
  <si>
    <t>Zpracoval/a/:</t>
  </si>
  <si>
    <t>Tabulka č. 7a</t>
  </si>
  <si>
    <t>Číslo</t>
  </si>
  <si>
    <t>Účel.znak</t>
  </si>
  <si>
    <t>akce</t>
  </si>
  <si>
    <t>Tabulka č. 7b</t>
  </si>
  <si>
    <t>Tabulka č. 8</t>
  </si>
  <si>
    <t>Přehled o předmětech pořízených na leasing</t>
  </si>
  <si>
    <t>Předmět -</t>
  </si>
  <si>
    <t>Nákup se</t>
  </si>
  <si>
    <t xml:space="preserve">Cena </t>
  </si>
  <si>
    <t>Roční</t>
  </si>
  <si>
    <t>K 31. 12.</t>
  </si>
  <si>
    <t xml:space="preserve">                 Zbývá  do roku</t>
  </si>
  <si>
    <t>označení</t>
  </si>
  <si>
    <t>uskutečnil</t>
  </si>
  <si>
    <t>splátky</t>
  </si>
  <si>
    <t>(Usn.RHMP č. ) */</t>
  </si>
  <si>
    <t xml:space="preserve">  v roce</t>
  </si>
  <si>
    <t>zaplaceno</t>
  </si>
  <si>
    <t>*/  uvést čís.usn.RHMP, kterým byl nákup odsouhlasen ve smyslu § 35 zák. č. 250/2000 Sb.</t>
  </si>
  <si>
    <t>Tabulka č. 9</t>
  </si>
  <si>
    <t>(odměňující podle zák. č. 262/2006 Sb., § 109, odst. 3 d)</t>
  </si>
  <si>
    <t>Měrná</t>
  </si>
  <si>
    <t>U k a z a t e l</t>
  </si>
  <si>
    <t xml:space="preserve"> jedn.</t>
  </si>
  <si>
    <t>event.</t>
  </si>
  <si>
    <t>úspora  -</t>
  </si>
  <si>
    <t>POPP   *)</t>
  </si>
  <si>
    <t>překročení  +</t>
  </si>
  <si>
    <t>Hlavní činnost</t>
  </si>
  <si>
    <t>Počet zaměstnanců</t>
  </si>
  <si>
    <t>přep. os.</t>
  </si>
  <si>
    <t>Prostředky na platy</t>
  </si>
  <si>
    <t>tis. Kč</t>
  </si>
  <si>
    <t>Použití fondu odměn schválené</t>
  </si>
  <si>
    <t>x</t>
  </si>
  <si>
    <t>Poznámka:  *)  Organizace usměrňující prostředky na platy podílem mimotarifních složek</t>
  </si>
  <si>
    <t>Tabulka č. 10</t>
  </si>
  <si>
    <t xml:space="preserve">    VYÚČTOVÁNÍ PŘÍJMŮ Z PRODEJE A PRONÁJMU STÁTNÍHO MAJETKU</t>
  </si>
  <si>
    <t xml:space="preserve">                                                  </t>
  </si>
  <si>
    <t xml:space="preserve">1) Pronájmy </t>
  </si>
  <si>
    <t>Příjmy (výnosy )</t>
  </si>
  <si>
    <t>Výdaje (náklady) na údržbu</t>
  </si>
  <si>
    <t>Technické zhodnocení</t>
  </si>
  <si>
    <t>Paušální částky stanovené v rámci nájemného</t>
  </si>
  <si>
    <t>(např. voda, teplo, úklid)</t>
  </si>
  <si>
    <t>Odvod při finančním vypořádání</t>
  </si>
  <si>
    <t>2) Prodeje</t>
  </si>
  <si>
    <t xml:space="preserve">  </t>
  </si>
  <si>
    <t>Příjmy (výnosy)</t>
  </si>
  <si>
    <t>Výdaje (náklady) související s prodejem majetku</t>
  </si>
  <si>
    <t>z toho: nevyčerpané dary</t>
  </si>
  <si>
    <t>Tabulka č. 6a</t>
  </si>
  <si>
    <t>Tabulka č. 6b</t>
  </si>
  <si>
    <t>Investiční transfer</t>
  </si>
  <si>
    <t>Neinvestiční příspěvek</t>
  </si>
  <si>
    <t>Zůstatek</t>
  </si>
  <si>
    <r>
      <t xml:space="preserve">                                             </t>
    </r>
    <r>
      <rPr>
        <b/>
        <sz val="12"/>
        <rFont val="Arial CE"/>
        <family val="2"/>
      </rPr>
      <t>OPP-Konkurenceschopnost, EHP/Norsko  aj.</t>
    </r>
  </si>
  <si>
    <t>Investiční transfer (skutečně převedené investiční prostředky na účet organizace)</t>
  </si>
  <si>
    <t>Zdroje roku 2009 celkem (ř.1+2)</t>
  </si>
  <si>
    <r>
      <t xml:space="preserve">       </t>
    </r>
    <r>
      <rPr>
        <b/>
        <sz val="12"/>
        <rFont val="Arial CE"/>
        <family val="2"/>
      </rPr>
      <t>Finanční vypořádání za rok 2009 -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 xml:space="preserve">FOND KULTURNÍCH A SOC. POTŘEB </t>
    </r>
  </si>
  <si>
    <r>
      <t>Zdroje roku 2009   celkem</t>
    </r>
    <r>
      <rPr>
        <sz val="10"/>
        <rFont val="Arial CE"/>
        <family val="0"/>
      </rPr>
      <t xml:space="preserve">          </t>
    </r>
  </si>
  <si>
    <t>k 31.12.2009</t>
  </si>
  <si>
    <t>z toho: přijaté dary</t>
  </si>
  <si>
    <t xml:space="preserve">                                  Přehled o finančních prostředcích poskytnutých na projekty JPD,  OPP-Adaptabilita, </t>
  </si>
  <si>
    <t>11.</t>
  </si>
  <si>
    <t>3) Příděl zaúčtovaný do nákladů celkem</t>
  </si>
  <si>
    <t xml:space="preserve">    z hlavní i doplňkové činnosti   - celkem   (viz bod I.3.)</t>
  </si>
  <si>
    <t>Upravený</t>
  </si>
  <si>
    <t>rozpočet</t>
  </si>
  <si>
    <t>Skutečně</t>
  </si>
  <si>
    <t>poskytnuto</t>
  </si>
  <si>
    <t>Vyčerpáno</t>
  </si>
  <si>
    <t>Poskytnuto</t>
  </si>
  <si>
    <t>v r. 2009</t>
  </si>
  <si>
    <t>Ponecháno</t>
  </si>
  <si>
    <t xml:space="preserve">      Finanční vypořádání za rok 2010 - FOND KULTURNÍCH A SOC. POTŘEB</t>
  </si>
  <si>
    <t>Vyúčtování základního přídělu za rok 2010</t>
  </si>
  <si>
    <t xml:space="preserve">    skutečnost k 31.12.2010    (bez OON)</t>
  </si>
  <si>
    <t>a) Stav FKSP k 31.12.2009</t>
  </si>
  <si>
    <r>
      <t xml:space="preserve">     - Vratka z finančního vypořádání FKSP za rok 2009 - </t>
    </r>
    <r>
      <rPr>
        <b/>
        <sz val="10"/>
        <rFont val="Arial CE"/>
        <family val="0"/>
      </rPr>
      <t>hlavní činnost</t>
    </r>
  </si>
  <si>
    <r>
      <t xml:space="preserve">     - Vratka z finančního vypořádání FKSP za rok 2009 - </t>
    </r>
    <r>
      <rPr>
        <b/>
        <sz val="10"/>
        <rFont val="Arial CE"/>
        <family val="0"/>
      </rPr>
      <t>doplňková čin.</t>
    </r>
  </si>
  <si>
    <t>d) Základní příděl do FKSP (2 %) - zaúčtovaný do nákladů k 31.12.2010</t>
  </si>
  <si>
    <t>e) Zdroje FKSP r. 2010  celkem (a+b+c+d)</t>
  </si>
  <si>
    <t xml:space="preserve">f) Čerpáno z FKSP v r. 2010                                                               </t>
  </si>
  <si>
    <t>g) Zůstatek k 31. 12. 2010   (e - f)</t>
  </si>
  <si>
    <t>h) Doplatek základního přídělu za rok 2010 (z hlavní i DČ) - viz bod I.4.    +</t>
  </si>
  <si>
    <t>i) Stav FKSP po finančním vypořádání r. 2010</t>
  </si>
  <si>
    <t xml:space="preserve">                Finanční vypořádání za rok 2010 - FOND ODMĚN</t>
  </si>
  <si>
    <t>Stav fondu odměn k 31.12.2009</t>
  </si>
  <si>
    <t>Příděl do fondu odměn z finančního vypořádání roku 2009</t>
  </si>
  <si>
    <t>Použití fondu odměn v r. 2010 (schváleno usn. RHMP č. …………/2010)</t>
  </si>
  <si>
    <t>Zůstatek fondu odměn k 31.12.2010</t>
  </si>
  <si>
    <t>Stav fondu odměn po finančním vypořádání roku 2010   (ř. 5 + 6)</t>
  </si>
  <si>
    <r>
      <t xml:space="preserve">         Přehled o zdrojích a použití   </t>
    </r>
    <r>
      <rPr>
        <b/>
        <sz val="12"/>
        <rFont val="Arial CE"/>
        <family val="2"/>
      </rPr>
      <t>REZERVNÍHO FONDU - rok 2010</t>
    </r>
  </si>
  <si>
    <t xml:space="preserve">Stav rezervního fondu k 31.12.2009 </t>
  </si>
  <si>
    <t xml:space="preserve">          zůstatek nevyčerp. provoz. prostř. z EU,SR,norských f. aj. z r. 2009</t>
  </si>
  <si>
    <t>Příděl do rezervního fondu z finančního vypořádání roku 2009</t>
  </si>
  <si>
    <t>Přijaté dary v roce 2010 celkem</t>
  </si>
  <si>
    <t xml:space="preserve">Použití RF v roce 2010 celkem (z toho rozepsat jmenovitě jednotlivé tituly, </t>
  </si>
  <si>
    <t>Převod nevyčerp. provoz. prostředků z EU, SR, norských fondů aj. z r.2010</t>
  </si>
  <si>
    <t>Zůstatek rezervního fondu k 31.12.2010</t>
  </si>
  <si>
    <t>Návrh na příděl do rezervního fondu z finančního vypořádání roku 2010</t>
  </si>
  <si>
    <t>Stav rezervního fondu po finančním vypořádání r. 2010 celkem</t>
  </si>
  <si>
    <t xml:space="preserve">                 Finanční vypořádání  za rok 2010 - INVESTIČNÍ FOND  </t>
  </si>
  <si>
    <t>Vytvořené odpisy hmotného a nehmotného majetku za rok 2010</t>
  </si>
  <si>
    <t>Přijaté dary za rok 2010 celkem</t>
  </si>
  <si>
    <r>
      <t xml:space="preserve">Zdroje roku 2010 celkem </t>
    </r>
    <r>
      <rPr>
        <sz val="10"/>
        <rFont val="Arial CE"/>
        <family val="0"/>
      </rPr>
      <t>(ř. 1 až 7)</t>
    </r>
  </si>
  <si>
    <t>Investice - skutečnost za rok 2010 celkem</t>
  </si>
  <si>
    <r>
      <t xml:space="preserve">Týká se pouze kap. 05-oblast soc.:  </t>
    </r>
    <r>
      <rPr>
        <sz val="10"/>
        <rFont val="Arial CE"/>
        <family val="2"/>
      </rPr>
      <t>odvod 50 % odpisů za 1.-3.čtvrtletí 2010</t>
    </r>
  </si>
  <si>
    <r>
      <t xml:space="preserve">    dorovnání do 50 % celkově vytvořených odpisů v r. 2010 </t>
    </r>
    <r>
      <rPr>
        <b/>
        <sz val="9"/>
        <rFont val="Arial CE"/>
        <family val="2"/>
      </rPr>
      <t>(týká se kap.05 - oblast soc.)</t>
    </r>
  </si>
  <si>
    <t>účet 551</t>
  </si>
  <si>
    <t>Skuteč. 2010</t>
  </si>
  <si>
    <t>Ze skutečnosti</t>
  </si>
  <si>
    <t>vlastní zdroje</t>
  </si>
  <si>
    <t>investiční transfer</t>
  </si>
  <si>
    <t xml:space="preserve">akce č.      </t>
  </si>
  <si>
    <t>k 31.12.2010</t>
  </si>
  <si>
    <t xml:space="preserve">                         Vyúčtování účelových neinvestičních prostředků z rozpočtu hl. m. Prahy za rok 2010</t>
  </si>
  <si>
    <t xml:space="preserve">        Vyúčtování účelových neinvestičních prostředků ze státního rozpočtu (resp. státních fondů)   za rok 2010</t>
  </si>
  <si>
    <t>XXXXX</t>
  </si>
  <si>
    <t>UR 2010 (poskytnuto)</t>
  </si>
  <si>
    <t>(poskytnuto )</t>
  </si>
  <si>
    <t>Plnění počtu zaměstnanců a prostředků na platy za rok 2010</t>
  </si>
  <si>
    <t>Limit 2010</t>
  </si>
  <si>
    <t>usn. RHMP č.        /2010</t>
  </si>
  <si>
    <t xml:space="preserve">                       připojí k této tabulce výpočet přípustného objemu prostředků na platy za r. 2010</t>
  </si>
  <si>
    <t xml:space="preserve">           ZA ROK 2010</t>
  </si>
  <si>
    <r>
      <t xml:space="preserve">Stav investičního fondu  k 31. 12. 2009 </t>
    </r>
    <r>
      <rPr>
        <i/>
        <sz val="10"/>
        <rFont val="Arial CE"/>
        <family val="0"/>
      </rPr>
      <t>(dle rozvahy)</t>
    </r>
  </si>
  <si>
    <r>
      <t xml:space="preserve">Zůstatek fondu k 31. 12. 2010 </t>
    </r>
    <r>
      <rPr>
        <i/>
        <sz val="10"/>
        <rFont val="Arial CE"/>
        <family val="0"/>
      </rPr>
      <t xml:space="preserve"> (dle rozvahy)</t>
    </r>
    <r>
      <rPr>
        <b/>
        <sz val="10"/>
        <rFont val="Arial CE"/>
        <family val="2"/>
      </rPr>
      <t xml:space="preserve">     </t>
    </r>
    <r>
      <rPr>
        <sz val="10"/>
        <rFont val="Arial CE"/>
        <family val="2"/>
      </rPr>
      <t>( ř. 8 - ř. 9 - ř.10)</t>
    </r>
  </si>
  <si>
    <t>z toho:  ponecháno na dofinancování inv. akcí v r. 2010 z fin.vypořádání 2009</t>
  </si>
  <si>
    <t xml:space="preserve">          Vyúčtování investičních prostředků ze státního rozpočtu (resp. státních fondů)  za rok 2010</t>
  </si>
  <si>
    <t>do r. 2010</t>
  </si>
  <si>
    <t>v r. 2010</t>
  </si>
  <si>
    <t xml:space="preserve">                               Vyúčtování investičních prostředků z rozpočtu hl. m. Prahy  za rok 2010</t>
  </si>
  <si>
    <t>SR 2010</t>
  </si>
  <si>
    <t>UR 2010</t>
  </si>
  <si>
    <t xml:space="preserve">Odvod při finančním vypořádání za rok 2009   </t>
  </si>
  <si>
    <t>v  tis. Kč</t>
  </si>
  <si>
    <t>částku odvodu zadejte se znaménkem mínus!</t>
  </si>
  <si>
    <t>Vypracoval/a:                       Podpis:                              Telefon:                         Dne:</t>
  </si>
  <si>
    <t>Vypracoval/a:                       Podpis:                             Telefon:                         Dne:</t>
  </si>
  <si>
    <t>zde je možné vložit další řádky</t>
  </si>
  <si>
    <t>Celkem</t>
  </si>
  <si>
    <t>zadat se znaménkem -</t>
  </si>
  <si>
    <r>
      <t>vzor</t>
    </r>
    <r>
      <rPr>
        <sz val="10"/>
        <color indexed="8"/>
        <rFont val="Arial CE"/>
        <family val="0"/>
      </rPr>
      <t>: název + usn. RHMP</t>
    </r>
  </si>
  <si>
    <t>Razítko:</t>
  </si>
  <si>
    <t>kontrolní součet</t>
  </si>
  <si>
    <t>do r. 2009</t>
  </si>
  <si>
    <t xml:space="preserve">Vypracoval /a/:      </t>
  </si>
  <si>
    <t xml:space="preserve">Podpis ředitele organizace (razítko): </t>
  </si>
  <si>
    <t>(účet 551 + 547) z hlavní i doplňkové činnosti</t>
  </si>
  <si>
    <t>účet 547</t>
  </si>
  <si>
    <t>Zůstatková cena prodaného HIM (účet 552, 553)</t>
  </si>
  <si>
    <t>Organizace: Divadlo na Vinohradech</t>
  </si>
  <si>
    <t xml:space="preserve">Vypracoval/a: Mgr.Radka Pipková                                                    </t>
  </si>
  <si>
    <t>Telefon:296550215</t>
  </si>
  <si>
    <t>Dne:21.1.2011</t>
  </si>
  <si>
    <t>Mgr.Radka Pipková                                          296550215</t>
  </si>
  <si>
    <t>Mgr.Radka Pipková                                                  296550215</t>
  </si>
  <si>
    <t>doplnění počítačové techniky, RHMP č.1767 ze dne 12.10.2010</t>
  </si>
  <si>
    <t>Mgr.Radka Pipková</t>
  </si>
  <si>
    <t>Zpracoval:Mgr.Radka Pipková</t>
  </si>
  <si>
    <t>telefon: 296550215</t>
  </si>
  <si>
    <t xml:space="preserve">Dne: 24.1.2011                                      </t>
  </si>
  <si>
    <t xml:space="preserve">Dne: 24.1.2011                                          </t>
  </si>
  <si>
    <t>Organizace:Divadlo na Vinohradech</t>
  </si>
  <si>
    <t>Vypracoval/a: Mgr.Radka Pipková</t>
  </si>
  <si>
    <t>Dne:24.1.2011</t>
  </si>
  <si>
    <t>Hana Černá</t>
  </si>
  <si>
    <t>Zpracoval/a: Mgr.Radka Pipková</t>
  </si>
  <si>
    <t>Telefon: 296550215</t>
  </si>
  <si>
    <t>Dne: 24.1.2011</t>
  </si>
  <si>
    <t xml:space="preserve">Apex On-line. A.s. </t>
  </si>
  <si>
    <t>American Chance</t>
  </si>
  <si>
    <t>obé příspěvek na veřejně prospěšné, sportovní a sociální účely</t>
  </si>
  <si>
    <t>podle §4,ost.2) zákona ČNR č.202/1990 Sb. Ve znění pozdějších předpisů</t>
  </si>
  <si>
    <t>dekorace a kostýmy hry "Na flámu", premiéra 17.12.2010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</si>
</sst>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"/>
    <numFmt numFmtId="166" formatCode="#,##0.00\ &quot;Kč&quot;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0" fillId="0" borderId="15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4" fontId="0" fillId="0" borderId="13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8" xfId="0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Continuous"/>
    </xf>
    <xf numFmtId="165" fontId="7" fillId="0" borderId="22" xfId="0" applyNumberFormat="1" applyFont="1" applyBorder="1" applyAlignment="1">
      <alignment horizontal="centerContinuous"/>
    </xf>
    <xf numFmtId="165" fontId="0" fillId="0" borderId="2" xfId="0" applyNumberFormat="1" applyBorder="1" applyAlignment="1">
      <alignment/>
    </xf>
    <xf numFmtId="165" fontId="0" fillId="0" borderId="9" xfId="0" applyNumberFormat="1" applyBorder="1" applyAlignment="1">
      <alignment/>
    </xf>
    <xf numFmtId="4" fontId="0" fillId="0" borderId="3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/>
      <protection/>
    </xf>
    <xf numFmtId="4" fontId="0" fillId="0" borderId="24" xfId="0" applyNumberFormat="1" applyFont="1" applyBorder="1" applyAlignment="1" applyProtection="1">
      <alignment/>
      <protection/>
    </xf>
    <xf numFmtId="0" fontId="0" fillId="2" borderId="25" xfId="0" applyFont="1" applyFill="1" applyBorder="1" applyAlignment="1" applyProtection="1">
      <alignment/>
      <protection locked="0"/>
    </xf>
    <xf numFmtId="165" fontId="5" fillId="2" borderId="26" xfId="0" applyNumberFormat="1" applyFont="1" applyFill="1" applyBorder="1" applyAlignment="1" applyProtection="1">
      <alignment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4" fontId="0" fillId="2" borderId="29" xfId="0" applyNumberFormat="1" applyFill="1" applyBorder="1" applyAlignment="1" applyProtection="1">
      <alignment/>
      <protection locked="0"/>
    </xf>
    <xf numFmtId="44" fontId="0" fillId="2" borderId="30" xfId="0" applyNumberFormat="1" applyFill="1" applyBorder="1" applyAlignment="1" applyProtection="1">
      <alignment/>
      <protection locked="0"/>
    </xf>
    <xf numFmtId="44" fontId="0" fillId="2" borderId="31" xfId="0" applyNumberFormat="1" applyFill="1" applyBorder="1" applyAlignment="1" applyProtection="1">
      <alignment/>
      <protection locked="0"/>
    </xf>
    <xf numFmtId="44" fontId="0" fillId="2" borderId="32" xfId="0" applyNumberFormat="1" applyFill="1" applyBorder="1" applyAlignment="1" applyProtection="1">
      <alignment/>
      <protection locked="0"/>
    </xf>
    <xf numFmtId="44" fontId="0" fillId="2" borderId="26" xfId="0" applyNumberFormat="1" applyFill="1" applyBorder="1" applyAlignment="1" applyProtection="1">
      <alignment/>
      <protection locked="0"/>
    </xf>
    <xf numFmtId="44" fontId="0" fillId="2" borderId="9" xfId="0" applyNumberFormat="1" applyFill="1" applyBorder="1" applyAlignment="1" applyProtection="1">
      <alignment/>
      <protection locked="0"/>
    </xf>
    <xf numFmtId="44" fontId="0" fillId="2" borderId="30" xfId="0" applyNumberFormat="1" applyFill="1" applyBorder="1" applyAlignment="1" applyProtection="1">
      <alignment horizontal="right"/>
      <protection locked="0"/>
    </xf>
    <xf numFmtId="44" fontId="0" fillId="2" borderId="33" xfId="0" applyNumberFormat="1" applyFill="1" applyBorder="1" applyAlignment="1" applyProtection="1">
      <alignment/>
      <protection locked="0"/>
    </xf>
    <xf numFmtId="0" fontId="1" fillId="2" borderId="26" xfId="0" applyFont="1" applyFill="1" applyBorder="1" applyAlignment="1" applyProtection="1">
      <alignment/>
      <protection locked="0"/>
    </xf>
    <xf numFmtId="4" fontId="0" fillId="2" borderId="26" xfId="0" applyNumberFormat="1" applyFill="1" applyBorder="1" applyAlignment="1" applyProtection="1">
      <alignment/>
      <protection locked="0"/>
    </xf>
    <xf numFmtId="167" fontId="0" fillId="2" borderId="31" xfId="0" applyNumberFormat="1" applyFill="1" applyBorder="1" applyAlignment="1" applyProtection="1">
      <alignment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1" fillId="2" borderId="2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44" fontId="0" fillId="0" borderId="30" xfId="0" applyNumberFormat="1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44" fontId="0" fillId="0" borderId="32" xfId="0" applyNumberFormat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44" fontId="0" fillId="0" borderId="22" xfId="0" applyNumberFormat="1" applyBorder="1" applyAlignment="1" applyProtection="1">
      <alignment/>
      <protection/>
    </xf>
    <xf numFmtId="44" fontId="0" fillId="0" borderId="35" xfId="0" applyNumberFormat="1" applyBorder="1" applyAlignment="1" applyProtection="1">
      <alignment/>
      <protection/>
    </xf>
    <xf numFmtId="0" fontId="1" fillId="0" borderId="36" xfId="0" applyFont="1" applyBorder="1" applyAlignment="1" applyProtection="1">
      <alignment horizontal="center"/>
      <protection/>
    </xf>
    <xf numFmtId="44" fontId="1" fillId="0" borderId="32" xfId="0" applyNumberFormat="1" applyFont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/>
      <protection/>
    </xf>
    <xf numFmtId="44" fontId="1" fillId="0" borderId="30" xfId="0" applyNumberFormat="1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4" fontId="1" fillId="0" borderId="40" xfId="0" applyNumberFormat="1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10" fillId="0" borderId="42" xfId="0" applyFont="1" applyBorder="1" applyAlignment="1" applyProtection="1">
      <alignment/>
      <protection/>
    </xf>
    <xf numFmtId="44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165" fontId="0" fillId="2" borderId="26" xfId="0" applyNumberFormat="1" applyFont="1" applyFill="1" applyBorder="1" applyAlignment="1" applyProtection="1">
      <alignment/>
      <protection locked="0"/>
    </xf>
    <xf numFmtId="4" fontId="0" fillId="2" borderId="26" xfId="0" applyNumberFormat="1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44" fontId="0" fillId="0" borderId="26" xfId="0" applyNumberFormat="1" applyBorder="1" applyAlignment="1" applyProtection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0" fontId="1" fillId="0" borderId="26" xfId="0" applyFont="1" applyBorder="1" applyAlignment="1" applyProtection="1">
      <alignment/>
      <protection/>
    </xf>
    <xf numFmtId="44" fontId="1" fillId="0" borderId="26" xfId="0" applyNumberFormat="1" applyFont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4" fontId="0" fillId="0" borderId="1" xfId="0" applyNumberForma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4" fontId="0" fillId="0" borderId="13" xfId="0" applyNumberForma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2" borderId="26" xfId="0" applyNumberFormat="1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44" fontId="0" fillId="0" borderId="2" xfId="0" applyNumberFormat="1" applyBorder="1" applyAlignment="1" applyProtection="1">
      <alignment/>
      <protection/>
    </xf>
    <xf numFmtId="44" fontId="0" fillId="0" borderId="1" xfId="0" applyNumberFormat="1" applyBorder="1" applyAlignment="1" applyProtection="1">
      <alignment/>
      <protection/>
    </xf>
    <xf numFmtId="44" fontId="0" fillId="0" borderId="2" xfId="0" applyNumberForma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44" fontId="0" fillId="0" borderId="4" xfId="0" applyNumberForma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43" xfId="0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44" fontId="1" fillId="0" borderId="39" xfId="0" applyNumberFormat="1" applyFont="1" applyBorder="1" applyAlignment="1" applyProtection="1">
      <alignment/>
      <protection/>
    </xf>
    <xf numFmtId="44" fontId="0" fillId="0" borderId="4" xfId="0" applyNumberFormat="1" applyFill="1" applyBorder="1" applyAlignment="1" applyProtection="1">
      <alignment/>
      <protection/>
    </xf>
    <xf numFmtId="44" fontId="0" fillId="2" borderId="2" xfId="0" applyNumberFormat="1" applyFill="1" applyBorder="1" applyAlignment="1" applyProtection="1">
      <alignment/>
      <protection locked="0"/>
    </xf>
    <xf numFmtId="44" fontId="0" fillId="2" borderId="1" xfId="0" applyNumberFormat="1" applyFill="1" applyBorder="1" applyAlignment="1" applyProtection="1">
      <alignment/>
      <protection locked="0"/>
    </xf>
    <xf numFmtId="44" fontId="0" fillId="2" borderId="13" xfId="0" applyNumberFormat="1" applyFill="1" applyBorder="1" applyAlignment="1" applyProtection="1">
      <alignment/>
      <protection locked="0"/>
    </xf>
    <xf numFmtId="44" fontId="0" fillId="2" borderId="43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4" fontId="0" fillId="0" borderId="7" xfId="0" applyNumberFormat="1" applyBorder="1" applyAlignment="1" applyProtection="1">
      <alignment/>
      <protection/>
    </xf>
    <xf numFmtId="44" fontId="0" fillId="0" borderId="9" xfId="0" applyNumberFormat="1" applyBorder="1" applyAlignment="1" applyProtection="1">
      <alignment horizontal="right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/>
      <protection/>
    </xf>
    <xf numFmtId="44" fontId="1" fillId="0" borderId="46" xfId="0" applyNumberFormat="1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44" fontId="1" fillId="0" borderId="16" xfId="0" applyNumberFormat="1" applyFont="1" applyFill="1" applyBorder="1" applyAlignment="1" applyProtection="1">
      <alignment horizontal="right"/>
      <protection/>
    </xf>
    <xf numFmtId="44" fontId="0" fillId="0" borderId="22" xfId="0" applyNumberFormat="1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44" fontId="0" fillId="0" borderId="11" xfId="0" applyNumberFormat="1" applyBorder="1" applyAlignment="1" applyProtection="1">
      <alignment horizontal="right"/>
      <protection/>
    </xf>
    <xf numFmtId="44" fontId="0" fillId="2" borderId="16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locked="0"/>
    </xf>
    <xf numFmtId="44" fontId="0" fillId="0" borderId="33" xfId="0" applyNumberFormat="1" applyFill="1" applyBorder="1" applyAlignment="1" applyProtection="1">
      <alignment/>
      <protection/>
    </xf>
    <xf numFmtId="3" fontId="0" fillId="2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" fontId="0" fillId="2" borderId="3" xfId="0" applyNumberFormat="1" applyFill="1" applyBorder="1" applyAlignment="1" applyProtection="1">
      <alignment/>
      <protection locked="0"/>
    </xf>
    <xf numFmtId="0" fontId="0" fillId="0" borderId="38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44" fontId="0" fillId="2" borderId="32" xfId="0" applyNumberFormat="1" applyFill="1" applyBorder="1" applyAlignment="1" applyProtection="1">
      <alignment horizontal="right"/>
      <protection locked="0"/>
    </xf>
    <xf numFmtId="0" fontId="5" fillId="2" borderId="26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4" fontId="0" fillId="2" borderId="26" xfId="0" applyNumberFormat="1" applyFont="1" applyFill="1" applyBorder="1" applyAlignment="1" applyProtection="1">
      <alignment/>
      <protection locked="0"/>
    </xf>
    <xf numFmtId="167" fontId="0" fillId="2" borderId="31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3" fillId="2" borderId="26" xfId="0" applyFont="1" applyFill="1" applyBorder="1" applyAlignment="1" applyProtection="1">
      <alignment/>
      <protection locked="0"/>
    </xf>
    <xf numFmtId="4" fontId="12" fillId="2" borderId="26" xfId="0" applyNumberFormat="1" applyFont="1" applyFill="1" applyBorder="1" applyAlignment="1" applyProtection="1">
      <alignment/>
      <protection locked="0"/>
    </xf>
    <xf numFmtId="167" fontId="12" fillId="2" borderId="31" xfId="0" applyNumberFormat="1" applyFont="1" applyFill="1" applyBorder="1" applyAlignment="1" applyProtection="1">
      <alignment/>
      <protection locked="0"/>
    </xf>
    <xf numFmtId="4" fontId="0" fillId="2" borderId="31" xfId="0" applyNumberFormat="1" applyFill="1" applyBorder="1" applyAlignment="1" applyProtection="1">
      <alignment/>
      <protection locked="0"/>
    </xf>
    <xf numFmtId="2" fontId="0" fillId="2" borderId="26" xfId="0" applyNumberFormat="1" applyFill="1" applyBorder="1" applyAlignment="1" applyProtection="1">
      <alignment/>
      <protection locked="0"/>
    </xf>
    <xf numFmtId="2" fontId="0" fillId="2" borderId="33" xfId="0" applyNumberFormat="1" applyFill="1" applyBorder="1" applyAlignment="1" applyProtection="1">
      <alignment/>
      <protection locked="0"/>
    </xf>
    <xf numFmtId="4" fontId="12" fillId="2" borderId="31" xfId="0" applyNumberFormat="1" applyFont="1" applyFill="1" applyBorder="1" applyAlignment="1" applyProtection="1">
      <alignment/>
      <protection locked="0"/>
    </xf>
    <xf numFmtId="4" fontId="0" fillId="2" borderId="26" xfId="0" applyNumberFormat="1" applyFill="1" applyBorder="1" applyAlignment="1" applyProtection="1">
      <alignment/>
      <protection locked="0"/>
    </xf>
    <xf numFmtId="4" fontId="0" fillId="2" borderId="33" xfId="0" applyNumberForma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14" fontId="1" fillId="0" borderId="50" xfId="0" applyNumberFormat="1" applyFont="1" applyBorder="1" applyAlignment="1" applyProtection="1">
      <alignment horizontal="center"/>
      <protection/>
    </xf>
    <xf numFmtId="0" fontId="0" fillId="0" borderId="51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 horizontal="center"/>
      <protection/>
    </xf>
    <xf numFmtId="164" fontId="1" fillId="0" borderId="51" xfId="0" applyNumberFormat="1" applyFont="1" applyBorder="1" applyAlignment="1" applyProtection="1">
      <alignment horizontal="center"/>
      <protection/>
    </xf>
    <xf numFmtId="14" fontId="1" fillId="0" borderId="52" xfId="0" applyNumberFormat="1" applyFont="1" applyBorder="1" applyAlignment="1" applyProtection="1">
      <alignment horizontal="center"/>
      <protection/>
    </xf>
    <xf numFmtId="0" fontId="0" fillId="0" borderId="53" xfId="0" applyBorder="1" applyAlignment="1" applyProtection="1">
      <alignment/>
      <protection/>
    </xf>
    <xf numFmtId="165" fontId="0" fillId="0" borderId="13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2" borderId="26" xfId="0" applyNumberFormat="1" applyFont="1" applyFill="1" applyBorder="1" applyAlignment="1" applyProtection="1">
      <alignment horizontal="right"/>
      <protection locked="0"/>
    </xf>
    <xf numFmtId="171" fontId="0" fillId="2" borderId="26" xfId="0" applyNumberFormat="1" applyFont="1" applyFill="1" applyBorder="1" applyAlignment="1" applyProtection="1">
      <alignment horizontal="right"/>
      <protection locked="0"/>
    </xf>
    <xf numFmtId="171" fontId="0" fillId="2" borderId="26" xfId="0" applyNumberFormat="1" applyFont="1" applyFill="1" applyBorder="1" applyAlignment="1" applyProtection="1">
      <alignment/>
      <protection locked="0"/>
    </xf>
    <xf numFmtId="171" fontId="0" fillId="0" borderId="24" xfId="0" applyNumberFormat="1" applyFont="1" applyBorder="1" applyAlignment="1" applyProtection="1">
      <alignment/>
      <protection/>
    </xf>
    <xf numFmtId="0" fontId="5" fillId="2" borderId="26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1" fontId="0" fillId="2" borderId="26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1" fillId="0" borderId="56" xfId="0" applyFont="1" applyBorder="1" applyAlignment="1" applyProtection="1">
      <alignment/>
      <protection/>
    </xf>
    <xf numFmtId="0" fontId="1" fillId="0" borderId="55" xfId="0" applyFont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1" fillId="0" borderId="60" xfId="0" applyFont="1" applyBorder="1" applyAlignment="1" applyProtection="1">
      <alignment horizontal="center"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" fontId="0" fillId="0" borderId="64" xfId="0" applyNumberFormat="1" applyFont="1" applyBorder="1" applyAlignment="1" applyProtection="1">
      <alignment/>
      <protection/>
    </xf>
    <xf numFmtId="165" fontId="0" fillId="0" borderId="64" xfId="0" applyNumberForma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4" fontId="0" fillId="0" borderId="65" xfId="0" applyNumberFormat="1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2" borderId="67" xfId="0" applyFont="1" applyFill="1" applyBorder="1" applyAlignment="1" applyProtection="1">
      <alignment/>
      <protection locked="0"/>
    </xf>
    <xf numFmtId="0" fontId="0" fillId="2" borderId="68" xfId="0" applyFont="1" applyFill="1" applyBorder="1" applyAlignment="1" applyProtection="1">
      <alignment/>
      <protection locked="0"/>
    </xf>
    <xf numFmtId="0" fontId="0" fillId="2" borderId="69" xfId="0" applyFont="1" applyFill="1" applyBorder="1" applyAlignment="1" applyProtection="1">
      <alignment/>
      <protection locked="0"/>
    </xf>
    <xf numFmtId="0" fontId="0" fillId="2" borderId="68" xfId="0" applyFill="1" applyBorder="1" applyAlignment="1" applyProtection="1">
      <alignment/>
      <protection locked="0"/>
    </xf>
    <xf numFmtId="0" fontId="0" fillId="2" borderId="70" xfId="0" applyFill="1" applyBorder="1" applyAlignment="1" applyProtection="1">
      <alignment/>
      <protection locked="0"/>
    </xf>
    <xf numFmtId="0" fontId="0" fillId="2" borderId="69" xfId="0" applyFill="1" applyBorder="1" applyAlignment="1" applyProtection="1">
      <alignment/>
      <protection locked="0"/>
    </xf>
    <xf numFmtId="165" fontId="0" fillId="2" borderId="3" xfId="0" applyNumberFormat="1" applyFill="1" applyBorder="1" applyAlignment="1" applyProtection="1">
      <alignment/>
      <protection locked="0"/>
    </xf>
    <xf numFmtId="165" fontId="0" fillId="0" borderId="3" xfId="0" applyNumberFormat="1" applyFill="1" applyBorder="1" applyAlignment="1" applyProtection="1">
      <alignment/>
      <protection/>
    </xf>
    <xf numFmtId="165" fontId="0" fillId="2" borderId="26" xfId="0" applyNumberFormat="1" applyFill="1" applyBorder="1" applyAlignment="1" applyProtection="1">
      <alignment/>
      <protection locked="0"/>
    </xf>
    <xf numFmtId="165" fontId="0" fillId="0" borderId="13" xfId="0" applyNumberFormat="1" applyBorder="1" applyAlignment="1">
      <alignment/>
    </xf>
    <xf numFmtId="0" fontId="5" fillId="2" borderId="3" xfId="0" applyFont="1" applyFill="1" applyBorder="1" applyAlignment="1" applyProtection="1">
      <alignment/>
      <protection locked="0"/>
    </xf>
    <xf numFmtId="0" fontId="5" fillId="2" borderId="16" xfId="0" applyFont="1" applyFill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/>
    </xf>
    <xf numFmtId="0" fontId="5" fillId="2" borderId="71" xfId="0" applyFont="1" applyFill="1" applyBorder="1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5" fillId="2" borderId="72" xfId="0" applyFont="1" applyFill="1" applyBorder="1" applyAlignment="1" applyProtection="1">
      <alignment/>
      <protection locked="0"/>
    </xf>
    <xf numFmtId="0" fontId="5" fillId="2" borderId="73" xfId="0" applyFont="1" applyFill="1" applyBorder="1" applyAlignment="1" applyProtection="1">
      <alignment/>
      <protection locked="0"/>
    </xf>
    <xf numFmtId="0" fontId="5" fillId="2" borderId="74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4" fontId="10" fillId="2" borderId="39" xfId="0" applyNumberFormat="1" applyFont="1" applyFill="1" applyBorder="1" applyAlignment="1" applyProtection="1">
      <alignment/>
      <protection locked="0"/>
    </xf>
    <xf numFmtId="4" fontId="10" fillId="2" borderId="39" xfId="0" applyNumberFormat="1" applyFont="1" applyFill="1" applyBorder="1" applyAlignment="1" applyProtection="1">
      <alignment horizontal="right"/>
      <protection locked="0"/>
    </xf>
    <xf numFmtId="4" fontId="10" fillId="2" borderId="17" xfId="0" applyNumberFormat="1" applyFont="1" applyFill="1" applyBorder="1" applyAlignment="1" applyProtection="1">
      <alignment/>
      <protection locked="0"/>
    </xf>
    <xf numFmtId="4" fontId="10" fillId="2" borderId="26" xfId="0" applyNumberFormat="1" applyFont="1" applyFill="1" applyBorder="1" applyAlignment="1" applyProtection="1">
      <alignment/>
      <protection locked="0"/>
    </xf>
    <xf numFmtId="4" fontId="10" fillId="2" borderId="26" xfId="0" applyNumberFormat="1" applyFont="1" applyFill="1" applyBorder="1" applyAlignment="1" applyProtection="1">
      <alignment horizontal="right"/>
      <protection locked="0"/>
    </xf>
    <xf numFmtId="4" fontId="10" fillId="2" borderId="23" xfId="0" applyNumberFormat="1" applyFont="1" applyFill="1" applyBorder="1" applyAlignment="1" applyProtection="1">
      <alignment/>
      <protection locked="0"/>
    </xf>
    <xf numFmtId="49" fontId="0" fillId="2" borderId="39" xfId="0" applyNumberFormat="1" applyFont="1" applyFill="1" applyBorder="1" applyAlignment="1" applyProtection="1">
      <alignment horizontal="right"/>
      <protection locked="0"/>
    </xf>
    <xf numFmtId="49" fontId="0" fillId="2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2" fontId="0" fillId="0" borderId="0" xfId="0" applyNumberForma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1" fillId="0" borderId="47" xfId="0" applyNumberFormat="1" applyFont="1" applyBorder="1" applyAlignment="1" applyProtection="1">
      <alignment horizontal="center"/>
      <protection/>
    </xf>
    <xf numFmtId="2" fontId="0" fillId="0" borderId="48" xfId="0" applyNumberFormat="1" applyBorder="1" applyAlignment="1" applyProtection="1">
      <alignment/>
      <protection/>
    </xf>
    <xf numFmtId="2" fontId="1" fillId="0" borderId="49" xfId="0" applyNumberFormat="1" applyFont="1" applyBorder="1" applyAlignment="1" applyProtection="1">
      <alignment/>
      <protection/>
    </xf>
    <xf numFmtId="2" fontId="1" fillId="0" borderId="48" xfId="0" applyNumberFormat="1" applyFont="1" applyBorder="1" applyAlignment="1" applyProtection="1">
      <alignment horizontal="center"/>
      <protection/>
    </xf>
    <xf numFmtId="2" fontId="1" fillId="0" borderId="50" xfId="0" applyNumberFormat="1" applyFont="1" applyBorder="1" applyAlignment="1" applyProtection="1">
      <alignment horizontal="center"/>
      <protection/>
    </xf>
    <xf numFmtId="2" fontId="1" fillId="0" borderId="32" xfId="0" applyNumberFormat="1" applyFont="1" applyBorder="1" applyAlignment="1" applyProtection="1">
      <alignment horizontal="center"/>
      <protection/>
    </xf>
    <xf numFmtId="2" fontId="1" fillId="0" borderId="37" xfId="0" applyNumberFormat="1" applyFon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/>
      <protection/>
    </xf>
    <xf numFmtId="2" fontId="1" fillId="0" borderId="50" xfId="0" applyNumberFormat="1" applyFont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4" fillId="2" borderId="39" xfId="0" applyNumberFormat="1" applyFont="1" applyFill="1" applyBorder="1" applyAlignment="1" applyProtection="1">
      <alignment/>
      <protection locked="0"/>
    </xf>
    <xf numFmtId="2" fontId="5" fillId="2" borderId="26" xfId="0" applyNumberFormat="1" applyFont="1" applyFill="1" applyBorder="1" applyAlignment="1" applyProtection="1">
      <alignment/>
      <protection locked="0"/>
    </xf>
    <xf numFmtId="2" fontId="14" fillId="2" borderId="26" xfId="0" applyNumberFormat="1" applyFont="1" applyFill="1" applyBorder="1" applyAlignment="1" applyProtection="1">
      <alignment/>
      <protection locked="0"/>
    </xf>
    <xf numFmtId="2" fontId="5" fillId="2" borderId="3" xfId="0" applyNumberFormat="1" applyFont="1" applyFill="1" applyBorder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165" fontId="1" fillId="2" borderId="26" xfId="0" applyNumberFormat="1" applyFont="1" applyFill="1" applyBorder="1" applyAlignment="1" applyProtection="1">
      <alignment/>
      <protection locked="0"/>
    </xf>
    <xf numFmtId="165" fontId="14" fillId="2" borderId="26" xfId="0" applyNumberFormat="1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0" borderId="47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4" fontId="10" fillId="0" borderId="26" xfId="0" applyNumberFormat="1" applyFont="1" applyFill="1" applyBorder="1" applyAlignment="1" applyProtection="1">
      <alignment horizontal="right"/>
      <protection/>
    </xf>
    <xf numFmtId="4" fontId="0" fillId="0" borderId="71" xfId="0" applyNumberFormat="1" applyBorder="1" applyAlignment="1" applyProtection="1">
      <alignment/>
      <protection/>
    </xf>
    <xf numFmtId="4" fontId="0" fillId="0" borderId="33" xfId="0" applyNumberFormat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right"/>
      <protection/>
    </xf>
    <xf numFmtId="4" fontId="0" fillId="0" borderId="13" xfId="0" applyNumberFormat="1" applyFill="1" applyBorder="1" applyAlignment="1" applyProtection="1">
      <alignment/>
      <protection/>
    </xf>
    <xf numFmtId="4" fontId="0" fillId="0" borderId="24" xfId="0" applyNumberFormat="1" applyFill="1" applyBorder="1" applyAlignment="1" applyProtection="1">
      <alignment/>
      <protection/>
    </xf>
    <xf numFmtId="4" fontId="0" fillId="0" borderId="38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2" borderId="75" xfId="0" applyNumberFormat="1" applyFont="1" applyFill="1" applyBorder="1" applyAlignment="1" applyProtection="1">
      <alignment/>
      <protection locked="0"/>
    </xf>
    <xf numFmtId="1" fontId="0" fillId="2" borderId="25" xfId="0" applyNumberFormat="1" applyFont="1" applyFill="1" applyBorder="1" applyAlignment="1" applyProtection="1">
      <alignment/>
      <protection locked="0"/>
    </xf>
    <xf numFmtId="1" fontId="0" fillId="2" borderId="15" xfId="0" applyNumberFormat="1" applyFont="1" applyFill="1" applyBorder="1" applyAlignment="1" applyProtection="1">
      <alignment/>
      <protection locked="0"/>
    </xf>
    <xf numFmtId="1" fontId="0" fillId="2" borderId="28" xfId="0" applyNumberFormat="1" applyFont="1" applyFill="1" applyBorder="1" applyAlignment="1" applyProtection="1">
      <alignment/>
      <protection locked="0"/>
    </xf>
    <xf numFmtId="1" fontId="0" fillId="0" borderId="53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 horizontal="right"/>
      <protection/>
    </xf>
    <xf numFmtId="4" fontId="10" fillId="0" borderId="39" xfId="0" applyNumberFormat="1" applyFont="1" applyFill="1" applyBorder="1" applyAlignment="1" applyProtection="1">
      <alignment horizontal="right"/>
      <protection/>
    </xf>
    <xf numFmtId="4" fontId="0" fillId="0" borderId="7" xfId="0" applyNumberFormat="1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4" fontId="0" fillId="0" borderId="38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65" fontId="0" fillId="2" borderId="2" xfId="0" applyNumberForma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4" fontId="1" fillId="0" borderId="0" xfId="0" applyNumberFormat="1" applyFont="1" applyAlignment="1" applyProtection="1">
      <alignment/>
      <protection/>
    </xf>
    <xf numFmtId="44" fontId="0" fillId="2" borderId="0" xfId="0" applyNumberFormat="1" applyFill="1" applyAlignment="1" applyProtection="1">
      <alignment/>
      <protection locked="0"/>
    </xf>
    <xf numFmtId="44" fontId="0" fillId="2" borderId="76" xfId="0" applyNumberFormat="1" applyFill="1" applyBorder="1" applyAlignment="1" applyProtection="1">
      <alignment/>
      <protection locked="0"/>
    </xf>
    <xf numFmtId="4" fontId="0" fillId="2" borderId="2" xfId="0" applyNumberFormat="1" applyFill="1" applyBorder="1" applyAlignment="1" applyProtection="1">
      <alignment/>
      <protection locked="0"/>
    </xf>
    <xf numFmtId="4" fontId="0" fillId="0" borderId="9" xfId="0" applyNumberFormat="1" applyBorder="1" applyAlignment="1">
      <alignment/>
    </xf>
    <xf numFmtId="44" fontId="0" fillId="2" borderId="9" xfId="0" applyNumberFormat="1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 applyProtection="1">
      <alignment/>
      <protection locked="0"/>
    </xf>
    <xf numFmtId="14" fontId="0" fillId="2" borderId="0" xfId="0" applyNumberFormat="1" applyFill="1" applyAlignment="1" applyProtection="1">
      <alignment horizontal="left"/>
      <protection locked="0"/>
    </xf>
    <xf numFmtId="14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77" xfId="0" applyBorder="1" applyAlignment="1" applyProtection="1">
      <alignment horizontal="left"/>
      <protection/>
    </xf>
    <xf numFmtId="0" fontId="0" fillId="0" borderId="78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79" xfId="0" applyBorder="1" applyAlignment="1" applyProtection="1">
      <alignment horizontal="left"/>
      <protection/>
    </xf>
    <xf numFmtId="0" fontId="0" fillId="0" borderId="80" xfId="0" applyBorder="1" applyAlignment="1" applyProtection="1">
      <alignment horizontal="left"/>
      <protection/>
    </xf>
    <xf numFmtId="0" fontId="0" fillId="0" borderId="81" xfId="0" applyBorder="1" applyAlignment="1" applyProtection="1">
      <alignment horizontal="left"/>
      <protection/>
    </xf>
    <xf numFmtId="0" fontId="0" fillId="0" borderId="82" xfId="0" applyBorder="1" applyAlignment="1" applyProtection="1">
      <alignment horizontal="left"/>
      <protection/>
    </xf>
    <xf numFmtId="0" fontId="0" fillId="0" borderId="76" xfId="0" applyBorder="1" applyAlignment="1" applyProtection="1">
      <alignment horizontal="left"/>
      <protection/>
    </xf>
    <xf numFmtId="0" fontId="0" fillId="0" borderId="83" xfId="0" applyBorder="1" applyAlignment="1" applyProtection="1">
      <alignment horizontal="left"/>
      <protection/>
    </xf>
    <xf numFmtId="0" fontId="0" fillId="0" borderId="8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8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79" xfId="0" applyBorder="1" applyAlignment="1" applyProtection="1">
      <alignment horizontal="center"/>
      <protection/>
    </xf>
    <xf numFmtId="0" fontId="0" fillId="0" borderId="80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0" fontId="1" fillId="0" borderId="82" xfId="0" applyFont="1" applyBorder="1" applyAlignment="1" applyProtection="1">
      <alignment horizontal="left"/>
      <protection/>
    </xf>
    <xf numFmtId="0" fontId="1" fillId="0" borderId="76" xfId="0" applyFont="1" applyBorder="1" applyAlignment="1" applyProtection="1">
      <alignment horizontal="left"/>
      <protection/>
    </xf>
    <xf numFmtId="0" fontId="1" fillId="0" borderId="83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77" xfId="0" applyFont="1" applyBorder="1" applyAlignment="1" applyProtection="1">
      <alignment horizontal="left"/>
      <protection/>
    </xf>
    <xf numFmtId="0" fontId="1" fillId="0" borderId="78" xfId="0" applyFont="1" applyBorder="1" applyAlignment="1" applyProtection="1">
      <alignment horizontal="left"/>
      <protection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77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0" borderId="76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3" fillId="2" borderId="23" xfId="0" applyFont="1" applyFill="1" applyBorder="1" applyAlignment="1" applyProtection="1">
      <alignment horizontal="left"/>
      <protection locked="0"/>
    </xf>
    <xf numFmtId="0" fontId="13" fillId="2" borderId="77" xfId="0" applyFont="1" applyFill="1" applyBorder="1" applyAlignment="1" applyProtection="1">
      <alignment horizontal="left"/>
      <protection locked="0"/>
    </xf>
    <xf numFmtId="0" fontId="13" fillId="2" borderId="31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2" borderId="77" xfId="0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1" fillId="0" borderId="8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41" xfId="0" applyFont="1" applyBorder="1" applyAlignment="1" applyProtection="1">
      <alignment horizontal="left"/>
      <protection/>
    </xf>
    <xf numFmtId="0" fontId="0" fillId="2" borderId="23" xfId="0" applyFont="1" applyFill="1" applyBorder="1" applyAlignment="1" applyProtection="1">
      <alignment horizontal="left"/>
      <protection locked="0"/>
    </xf>
    <xf numFmtId="0" fontId="0" fillId="2" borderId="77" xfId="0" applyFont="1" applyFill="1" applyBorder="1" applyAlignment="1" applyProtection="1">
      <alignment horizontal="left"/>
      <protection locked="0"/>
    </xf>
    <xf numFmtId="0" fontId="0" fillId="2" borderId="31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7" fillId="2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workbookViewId="0" topLeftCell="A13">
      <selection activeCell="C20" sqref="C20"/>
    </sheetView>
  </sheetViews>
  <sheetFormatPr defaultColWidth="9.00390625" defaultRowHeight="12.75"/>
  <cols>
    <col min="1" max="1" width="4.125" style="83" customWidth="1"/>
    <col min="2" max="2" width="63.25390625" style="83" customWidth="1"/>
    <col min="3" max="3" width="20.25390625" style="83" customWidth="1"/>
    <col min="4" max="16384" width="9.125" style="83" customWidth="1"/>
  </cols>
  <sheetData>
    <row r="1" spans="2:3" ht="12.75">
      <c r="B1" s="123" t="s">
        <v>226</v>
      </c>
      <c r="C1" s="83" t="s">
        <v>1</v>
      </c>
    </row>
    <row r="4" spans="1:2" ht="15.75">
      <c r="A4" s="169" t="s">
        <v>2</v>
      </c>
      <c r="B4" s="169" t="s">
        <v>160</v>
      </c>
    </row>
    <row r="7" ht="13.5" thickBot="1">
      <c r="C7" s="170"/>
    </row>
    <row r="8" spans="1:3" ht="18" customHeight="1">
      <c r="A8" s="85"/>
      <c r="B8" s="171"/>
      <c r="C8" s="172"/>
    </row>
    <row r="9" spans="1:3" ht="18" customHeight="1">
      <c r="A9" s="87" t="s">
        <v>3</v>
      </c>
      <c r="B9" s="152" t="s">
        <v>161</v>
      </c>
      <c r="C9" s="182">
        <v>1684277</v>
      </c>
    </row>
    <row r="10" spans="1:3" ht="18" customHeight="1">
      <c r="A10" s="88"/>
      <c r="B10" s="150"/>
      <c r="C10" s="173"/>
    </row>
    <row r="11" spans="1:3" ht="18" customHeight="1">
      <c r="A11" s="87" t="s">
        <v>4</v>
      </c>
      <c r="B11" s="152" t="s">
        <v>162</v>
      </c>
      <c r="C11" s="182">
        <v>0</v>
      </c>
    </row>
    <row r="12" spans="1:3" ht="18" customHeight="1">
      <c r="A12" s="88"/>
      <c r="B12" s="150"/>
      <c r="C12" s="173"/>
    </row>
    <row r="13" spans="1:3" ht="18" customHeight="1" thickBot="1">
      <c r="A13" s="174" t="s">
        <v>5</v>
      </c>
      <c r="B13" s="175" t="s">
        <v>131</v>
      </c>
      <c r="C13" s="176">
        <f>C9+C11</f>
        <v>1684277</v>
      </c>
    </row>
    <row r="14" spans="1:3" ht="18" customHeight="1" thickTop="1">
      <c r="A14" s="88"/>
      <c r="B14" s="150"/>
      <c r="C14" s="173"/>
    </row>
    <row r="15" spans="1:3" ht="18" customHeight="1">
      <c r="A15" s="94" t="s">
        <v>6</v>
      </c>
      <c r="B15" s="126" t="s">
        <v>163</v>
      </c>
      <c r="C15" s="201">
        <v>0</v>
      </c>
    </row>
    <row r="16" spans="1:5" s="47" customFormat="1" ht="18" customHeight="1">
      <c r="A16" s="183"/>
      <c r="B16" s="67"/>
      <c r="C16" s="182"/>
      <c r="E16" s="47" t="s">
        <v>214</v>
      </c>
    </row>
    <row r="17" spans="1:3" ht="18" customHeight="1">
      <c r="A17" s="87" t="s">
        <v>7</v>
      </c>
      <c r="B17" s="177" t="s">
        <v>164</v>
      </c>
      <c r="C17" s="178">
        <f>C13-SUM(C15:C16)</f>
        <v>1684277</v>
      </c>
    </row>
    <row r="18" spans="1:3" ht="18" customHeight="1">
      <c r="A18" s="96"/>
      <c r="B18" s="136"/>
      <c r="C18" s="179"/>
    </row>
    <row r="19" spans="1:3" ht="18" customHeight="1">
      <c r="A19" s="87" t="s">
        <v>8</v>
      </c>
      <c r="B19" s="152" t="s">
        <v>9</v>
      </c>
      <c r="C19" s="182">
        <v>628723</v>
      </c>
    </row>
    <row r="20" spans="1:3" ht="18" customHeight="1">
      <c r="A20" s="88"/>
      <c r="B20" s="150"/>
      <c r="C20" s="173"/>
    </row>
    <row r="21" spans="1:3" ht="18" customHeight="1" thickBot="1">
      <c r="A21" s="107" t="s">
        <v>10</v>
      </c>
      <c r="B21" s="180" t="s">
        <v>165</v>
      </c>
      <c r="C21" s="181">
        <f>C17+C19</f>
        <v>2313000</v>
      </c>
    </row>
    <row r="22" spans="1:3" ht="12.75">
      <c r="A22" s="122"/>
      <c r="C22" s="170"/>
    </row>
    <row r="23" spans="1:3" ht="12.75">
      <c r="A23" s="122"/>
      <c r="C23" s="170"/>
    </row>
    <row r="29" spans="2:3" ht="12.75">
      <c r="B29" s="123" t="s">
        <v>227</v>
      </c>
      <c r="C29" s="123" t="s">
        <v>63</v>
      </c>
    </row>
    <row r="30" spans="2:3" ht="12.75">
      <c r="B30" s="123" t="s">
        <v>228</v>
      </c>
      <c r="C30" s="123"/>
    </row>
    <row r="31" spans="2:3" ht="12.75">
      <c r="B31" s="123" t="s">
        <v>229</v>
      </c>
      <c r="C31" s="123"/>
    </row>
    <row r="39" ht="12.75">
      <c r="A39" s="83" t="s">
        <v>13</v>
      </c>
    </row>
  </sheetData>
  <sheetProtection password="CA7F" sheet="1" objects="1" scenarios="1" insertRows="0" deleteRows="0" selectLockedCells="1"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E23" sqref="E23"/>
    </sheetView>
  </sheetViews>
  <sheetFormatPr defaultColWidth="9.00390625" defaultRowHeight="12.75"/>
  <cols>
    <col min="1" max="1" width="7.375" style="293" customWidth="1"/>
    <col min="2" max="2" width="33.125" style="293" customWidth="1"/>
    <col min="3" max="3" width="10.125" style="293" customWidth="1"/>
    <col min="4" max="10" width="13.125" style="293" customWidth="1"/>
    <col min="11" max="11" width="5.875" style="293" customWidth="1"/>
    <col min="12" max="12" width="6.125" style="293" customWidth="1"/>
    <col min="13" max="13" width="10.125" style="293" bestFit="1" customWidth="1"/>
    <col min="14" max="16384" width="9.125" style="293" customWidth="1"/>
  </cols>
  <sheetData>
    <row r="1" spans="1:10" ht="12.75">
      <c r="A1" s="415" t="s">
        <v>226</v>
      </c>
      <c r="B1" s="415"/>
      <c r="C1" s="415"/>
      <c r="D1" s="415"/>
      <c r="E1" s="415"/>
      <c r="F1" s="415"/>
      <c r="G1" s="415"/>
      <c r="H1" s="415"/>
      <c r="J1" s="293" t="s">
        <v>72</v>
      </c>
    </row>
    <row r="3" ht="15.75">
      <c r="A3" s="294" t="s">
        <v>136</v>
      </c>
    </row>
    <row r="4" spans="1:6" ht="15.75">
      <c r="A4" s="294"/>
      <c r="B4" s="295" t="s">
        <v>129</v>
      </c>
      <c r="C4" s="295"/>
      <c r="D4" s="295"/>
      <c r="E4" s="295"/>
      <c r="F4" s="296"/>
    </row>
    <row r="5" spans="1:6" ht="15.75">
      <c r="A5" s="294" t="s">
        <v>126</v>
      </c>
      <c r="B5" s="295"/>
      <c r="C5" s="295"/>
      <c r="D5" s="295"/>
      <c r="E5" s="295"/>
      <c r="F5" s="296"/>
    </row>
    <row r="6" ht="13.5" thickBot="1">
      <c r="K6" s="296"/>
    </row>
    <row r="7" spans="1:10" ht="12.75">
      <c r="A7" s="297"/>
      <c r="B7" s="298"/>
      <c r="C7" s="299"/>
      <c r="D7" s="300" t="s">
        <v>147</v>
      </c>
      <c r="E7" s="300" t="s">
        <v>145</v>
      </c>
      <c r="F7" s="300" t="s">
        <v>144</v>
      </c>
      <c r="G7" s="300" t="s">
        <v>147</v>
      </c>
      <c r="H7" s="300" t="s">
        <v>145</v>
      </c>
      <c r="I7" s="297" t="s">
        <v>144</v>
      </c>
      <c r="J7" s="300"/>
    </row>
    <row r="8" spans="1:10" ht="12.75">
      <c r="A8" s="301" t="s">
        <v>73</v>
      </c>
      <c r="B8" s="302" t="s">
        <v>69</v>
      </c>
      <c r="C8" s="301" t="s">
        <v>74</v>
      </c>
      <c r="D8" s="303" t="s">
        <v>220</v>
      </c>
      <c r="E8" s="301" t="s">
        <v>146</v>
      </c>
      <c r="F8" s="301" t="s">
        <v>134</v>
      </c>
      <c r="G8" s="303" t="s">
        <v>204</v>
      </c>
      <c r="H8" s="301" t="s">
        <v>205</v>
      </c>
      <c r="I8" s="303" t="s">
        <v>189</v>
      </c>
      <c r="J8" s="301" t="s">
        <v>128</v>
      </c>
    </row>
    <row r="9" spans="1:10" ht="13.5" thickBot="1">
      <c r="A9" s="301" t="s">
        <v>75</v>
      </c>
      <c r="B9" s="304"/>
      <c r="C9" s="305"/>
      <c r="D9" s="303" t="s">
        <v>61</v>
      </c>
      <c r="E9" s="301" t="s">
        <v>61</v>
      </c>
      <c r="F9" s="301" t="s">
        <v>61</v>
      </c>
      <c r="G9" s="303" t="s">
        <v>61</v>
      </c>
      <c r="H9" s="301" t="s">
        <v>61</v>
      </c>
      <c r="I9" s="303" t="s">
        <v>61</v>
      </c>
      <c r="J9" s="301" t="s">
        <v>61</v>
      </c>
    </row>
    <row r="10" spans="1:10" ht="21.75" customHeight="1">
      <c r="A10" s="330"/>
      <c r="B10" s="309"/>
      <c r="C10" s="290"/>
      <c r="D10" s="285"/>
      <c r="E10" s="284"/>
      <c r="F10" s="285"/>
      <c r="G10" s="336">
        <f>D10+E10-F10</f>
        <v>0</v>
      </c>
      <c r="H10" s="284"/>
      <c r="I10" s="286"/>
      <c r="J10" s="337">
        <f>G10+H10-I10</f>
        <v>0</v>
      </c>
    </row>
    <row r="11" spans="1:10" ht="21.75" customHeight="1">
      <c r="A11" s="331"/>
      <c r="B11" s="310"/>
      <c r="C11" s="291"/>
      <c r="D11" s="288"/>
      <c r="E11" s="287"/>
      <c r="F11" s="288"/>
      <c r="G11" s="320">
        <f>D11+E11-F11</f>
        <v>0</v>
      </c>
      <c r="H11" s="287"/>
      <c r="I11" s="289"/>
      <c r="J11" s="338">
        <f aca="true" t="shared" si="0" ref="J11:J21">G11+H11-I11</f>
        <v>0</v>
      </c>
    </row>
    <row r="12" spans="1:10" ht="21.75" customHeight="1">
      <c r="A12" s="331"/>
      <c r="B12" s="310"/>
      <c r="C12" s="291"/>
      <c r="D12" s="288"/>
      <c r="E12" s="287"/>
      <c r="F12" s="288"/>
      <c r="G12" s="320">
        <f aca="true" t="shared" si="1" ref="G12:G21">D12+E12-F12</f>
        <v>0</v>
      </c>
      <c r="H12" s="287"/>
      <c r="I12" s="289"/>
      <c r="J12" s="338">
        <f t="shared" si="0"/>
        <v>0</v>
      </c>
    </row>
    <row r="13" spans="1:10" ht="21.75" customHeight="1">
      <c r="A13" s="332"/>
      <c r="B13" s="310"/>
      <c r="C13" s="291"/>
      <c r="D13" s="288"/>
      <c r="E13" s="287"/>
      <c r="F13" s="288"/>
      <c r="G13" s="320">
        <f t="shared" si="1"/>
        <v>0</v>
      </c>
      <c r="H13" s="287"/>
      <c r="I13" s="289"/>
      <c r="J13" s="338">
        <f t="shared" si="0"/>
        <v>0</v>
      </c>
    </row>
    <row r="14" spans="1:10" ht="21.75" customHeight="1">
      <c r="A14" s="331"/>
      <c r="B14" s="310"/>
      <c r="C14" s="291"/>
      <c r="D14" s="288"/>
      <c r="E14" s="287"/>
      <c r="F14" s="287"/>
      <c r="G14" s="320">
        <f t="shared" si="1"/>
        <v>0</v>
      </c>
      <c r="H14" s="287"/>
      <c r="I14" s="289"/>
      <c r="J14" s="338">
        <f t="shared" si="0"/>
        <v>0</v>
      </c>
    </row>
    <row r="15" spans="1:10" ht="21.75" customHeight="1">
      <c r="A15" s="331"/>
      <c r="B15" s="310"/>
      <c r="C15" s="291"/>
      <c r="D15" s="288"/>
      <c r="E15" s="287"/>
      <c r="F15" s="287"/>
      <c r="G15" s="320">
        <f t="shared" si="1"/>
        <v>0</v>
      </c>
      <c r="H15" s="287"/>
      <c r="I15" s="289"/>
      <c r="J15" s="338">
        <f t="shared" si="0"/>
        <v>0</v>
      </c>
    </row>
    <row r="16" spans="1:10" ht="21.75" customHeight="1">
      <c r="A16" s="331"/>
      <c r="B16" s="311"/>
      <c r="C16" s="291"/>
      <c r="D16" s="288"/>
      <c r="E16" s="287"/>
      <c r="F16" s="287"/>
      <c r="G16" s="320">
        <f t="shared" si="1"/>
        <v>0</v>
      </c>
      <c r="H16" s="287"/>
      <c r="I16" s="289"/>
      <c r="J16" s="338">
        <f t="shared" si="0"/>
        <v>0</v>
      </c>
    </row>
    <row r="17" spans="1:10" ht="21.75" customHeight="1">
      <c r="A17" s="331"/>
      <c r="B17" s="310"/>
      <c r="C17" s="291"/>
      <c r="D17" s="288"/>
      <c r="E17" s="287"/>
      <c r="F17" s="287"/>
      <c r="G17" s="320">
        <f t="shared" si="1"/>
        <v>0</v>
      </c>
      <c r="H17" s="287"/>
      <c r="I17" s="289"/>
      <c r="J17" s="338">
        <f t="shared" si="0"/>
        <v>0</v>
      </c>
    </row>
    <row r="18" spans="1:10" ht="21.75" customHeight="1">
      <c r="A18" s="333"/>
      <c r="B18" s="310"/>
      <c r="C18" s="291"/>
      <c r="D18" s="288"/>
      <c r="E18" s="287"/>
      <c r="F18" s="287"/>
      <c r="G18" s="320">
        <f t="shared" si="1"/>
        <v>0</v>
      </c>
      <c r="H18" s="287"/>
      <c r="I18" s="289"/>
      <c r="J18" s="338">
        <f t="shared" si="0"/>
        <v>0</v>
      </c>
    </row>
    <row r="19" spans="1:10" ht="21.75" customHeight="1">
      <c r="A19" s="331"/>
      <c r="B19" s="312"/>
      <c r="C19" s="291"/>
      <c r="D19" s="288"/>
      <c r="E19" s="287"/>
      <c r="F19" s="287"/>
      <c r="G19" s="320">
        <f t="shared" si="1"/>
        <v>0</v>
      </c>
      <c r="H19" s="287"/>
      <c r="I19" s="289"/>
      <c r="J19" s="338">
        <f t="shared" si="0"/>
        <v>0</v>
      </c>
    </row>
    <row r="20" spans="1:10" ht="21.75" customHeight="1">
      <c r="A20" s="331"/>
      <c r="B20" s="310"/>
      <c r="C20" s="291"/>
      <c r="D20" s="288"/>
      <c r="E20" s="287"/>
      <c r="F20" s="287"/>
      <c r="G20" s="320">
        <f t="shared" si="1"/>
        <v>0</v>
      </c>
      <c r="H20" s="287"/>
      <c r="I20" s="289"/>
      <c r="J20" s="338">
        <f t="shared" si="0"/>
        <v>0</v>
      </c>
    </row>
    <row r="21" spans="1:10" ht="21.75" customHeight="1">
      <c r="A21" s="332"/>
      <c r="B21" s="310"/>
      <c r="C21" s="291"/>
      <c r="D21" s="288"/>
      <c r="E21" s="287"/>
      <c r="F21" s="287"/>
      <c r="G21" s="320">
        <f t="shared" si="1"/>
        <v>0</v>
      </c>
      <c r="H21" s="287"/>
      <c r="I21" s="289"/>
      <c r="J21" s="338">
        <f t="shared" si="0"/>
        <v>0</v>
      </c>
    </row>
    <row r="22" spans="1:14" s="306" customFormat="1" ht="21.75" customHeight="1" thickBot="1">
      <c r="A22" s="334"/>
      <c r="B22" s="339" t="s">
        <v>215</v>
      </c>
      <c r="C22" s="335"/>
      <c r="D22" s="340">
        <f aca="true" t="shared" si="2" ref="D22:J22">SUM(D10:D21)</f>
        <v>0</v>
      </c>
      <c r="E22" s="341">
        <f t="shared" si="2"/>
        <v>0</v>
      </c>
      <c r="F22" s="341">
        <f t="shared" si="2"/>
        <v>0</v>
      </c>
      <c r="G22" s="341">
        <f t="shared" si="2"/>
        <v>0</v>
      </c>
      <c r="H22" s="341">
        <f t="shared" si="2"/>
        <v>0</v>
      </c>
      <c r="I22" s="342">
        <f t="shared" si="2"/>
        <v>0</v>
      </c>
      <c r="J22" s="343">
        <f t="shared" si="2"/>
        <v>0</v>
      </c>
      <c r="M22" s="306">
        <f>G22+H22-I22</f>
        <v>0</v>
      </c>
      <c r="N22" s="306" t="s">
        <v>219</v>
      </c>
    </row>
    <row r="23" spans="1:10" ht="21.75" customHeight="1">
      <c r="A23" s="307"/>
      <c r="B23" s="307"/>
      <c r="C23" s="307"/>
      <c r="D23" s="307"/>
      <c r="E23" s="307"/>
      <c r="F23" s="307"/>
      <c r="G23" s="307"/>
      <c r="H23" s="307"/>
      <c r="I23" s="307"/>
      <c r="J23" s="307"/>
    </row>
    <row r="24" spans="1:10" ht="12.75">
      <c r="A24" s="293" t="s">
        <v>13</v>
      </c>
      <c r="B24" s="313" t="s">
        <v>234</v>
      </c>
      <c r="E24" s="308"/>
      <c r="F24" s="308"/>
      <c r="G24" s="293" t="s">
        <v>66</v>
      </c>
      <c r="H24" s="414"/>
      <c r="I24" s="414"/>
      <c r="J24" s="313"/>
    </row>
    <row r="25" spans="1:10" ht="12.75">
      <c r="A25" s="293" t="s">
        <v>13</v>
      </c>
      <c r="B25" s="313" t="s">
        <v>235</v>
      </c>
      <c r="E25" s="314" t="s">
        <v>236</v>
      </c>
      <c r="F25" s="308"/>
      <c r="G25" s="308" t="s">
        <v>218</v>
      </c>
      <c r="H25" s="313"/>
      <c r="I25" s="313"/>
      <c r="J25" s="313"/>
    </row>
  </sheetData>
  <sheetProtection password="CA7F" sheet="1" objects="1" scenarios="1" selectLockedCells="1"/>
  <mergeCells count="2">
    <mergeCell ref="H24:I24"/>
    <mergeCell ref="A1:H1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24" sqref="D24"/>
    </sheetView>
  </sheetViews>
  <sheetFormatPr defaultColWidth="9.00390625" defaultRowHeight="12.75"/>
  <cols>
    <col min="1" max="1" width="6.625" style="83" customWidth="1"/>
    <col min="2" max="2" width="33.625" style="83" customWidth="1"/>
    <col min="3" max="3" width="10.125" style="83" customWidth="1"/>
    <col min="4" max="10" width="13.00390625" style="83" customWidth="1"/>
    <col min="11" max="11" width="5.875" style="83" customWidth="1"/>
    <col min="12" max="12" width="6.125" style="83" customWidth="1"/>
    <col min="13" max="16384" width="9.125" style="83" customWidth="1"/>
  </cols>
  <sheetData>
    <row r="1" spans="1:10" ht="12.75">
      <c r="A1" s="413" t="s">
        <v>226</v>
      </c>
      <c r="B1" s="413"/>
      <c r="C1" s="413"/>
      <c r="D1" s="413"/>
      <c r="E1" s="413"/>
      <c r="F1" s="413"/>
      <c r="G1" s="413"/>
      <c r="H1" s="413"/>
      <c r="J1" s="83" t="s">
        <v>76</v>
      </c>
    </row>
    <row r="3" ht="15.75">
      <c r="A3" s="169" t="s">
        <v>136</v>
      </c>
    </row>
    <row r="4" spans="1:6" ht="15.75">
      <c r="A4" s="169"/>
      <c r="B4" s="127" t="s">
        <v>129</v>
      </c>
      <c r="C4" s="127"/>
      <c r="D4" s="127"/>
      <c r="E4" s="127"/>
      <c r="F4" s="119"/>
    </row>
    <row r="5" spans="1:6" ht="15.75">
      <c r="A5" s="169" t="s">
        <v>127</v>
      </c>
      <c r="B5" s="127"/>
      <c r="C5" s="127"/>
      <c r="D5" s="127"/>
      <c r="E5" s="127"/>
      <c r="F5" s="119"/>
    </row>
    <row r="6" ht="13.5" thickBot="1">
      <c r="K6" s="119"/>
    </row>
    <row r="7" spans="1:10" ht="12.75">
      <c r="A7" s="318"/>
      <c r="B7" s="220"/>
      <c r="C7" s="221"/>
      <c r="D7" s="223" t="s">
        <v>147</v>
      </c>
      <c r="E7" s="223" t="s">
        <v>145</v>
      </c>
      <c r="F7" s="223" t="s">
        <v>144</v>
      </c>
      <c r="G7" s="223" t="s">
        <v>147</v>
      </c>
      <c r="H7" s="223" t="s">
        <v>145</v>
      </c>
      <c r="I7" s="318" t="s">
        <v>144</v>
      </c>
      <c r="J7" s="223"/>
    </row>
    <row r="8" spans="1:10" ht="12.75">
      <c r="A8" s="227" t="s">
        <v>73</v>
      </c>
      <c r="B8" s="226" t="s">
        <v>69</v>
      </c>
      <c r="C8" s="227" t="s">
        <v>74</v>
      </c>
      <c r="D8" s="101" t="s">
        <v>220</v>
      </c>
      <c r="E8" s="227" t="s">
        <v>146</v>
      </c>
      <c r="F8" s="227" t="s">
        <v>134</v>
      </c>
      <c r="G8" s="101" t="s">
        <v>204</v>
      </c>
      <c r="H8" s="227" t="s">
        <v>205</v>
      </c>
      <c r="I8" s="101" t="s">
        <v>189</v>
      </c>
      <c r="J8" s="227" t="s">
        <v>128</v>
      </c>
    </row>
    <row r="9" spans="1:10" ht="13.5" thickBot="1">
      <c r="A9" s="232" t="s">
        <v>75</v>
      </c>
      <c r="B9" s="230"/>
      <c r="C9" s="231"/>
      <c r="D9" s="319" t="s">
        <v>61</v>
      </c>
      <c r="E9" s="232" t="s">
        <v>61</v>
      </c>
      <c r="F9" s="232" t="s">
        <v>61</v>
      </c>
      <c r="G9" s="319" t="s">
        <v>61</v>
      </c>
      <c r="H9" s="233" t="s">
        <v>61</v>
      </c>
      <c r="I9" s="234" t="s">
        <v>61</v>
      </c>
      <c r="J9" s="232" t="s">
        <v>61</v>
      </c>
    </row>
    <row r="10" spans="1:10" ht="21.75" customHeight="1" thickTop="1">
      <c r="A10" s="63"/>
      <c r="B10" s="315"/>
      <c r="C10" s="291"/>
      <c r="D10" s="287"/>
      <c r="E10" s="287"/>
      <c r="F10" s="288"/>
      <c r="G10" s="320">
        <f>D10+E10-F10</f>
        <v>0</v>
      </c>
      <c r="H10" s="287"/>
      <c r="I10" s="289"/>
      <c r="J10" s="321">
        <f>G10+H10-I10</f>
        <v>0</v>
      </c>
    </row>
    <row r="11" spans="1:10" ht="21.75" customHeight="1">
      <c r="A11" s="60"/>
      <c r="B11" s="316"/>
      <c r="C11" s="291"/>
      <c r="D11" s="287"/>
      <c r="E11" s="287"/>
      <c r="F11" s="288"/>
      <c r="G11" s="320">
        <f aca="true" t="shared" si="0" ref="G11:G20">D11+E11-F11</f>
        <v>0</v>
      </c>
      <c r="H11" s="287"/>
      <c r="I11" s="289"/>
      <c r="J11" s="322">
        <f aca="true" t="shared" si="1" ref="J11:J21">G11+H11-I11</f>
        <v>0</v>
      </c>
    </row>
    <row r="12" spans="1:10" ht="21.75" customHeight="1">
      <c r="A12" s="60"/>
      <c r="B12" s="316"/>
      <c r="C12" s="291"/>
      <c r="D12" s="287"/>
      <c r="E12" s="287"/>
      <c r="F12" s="288"/>
      <c r="G12" s="320">
        <f t="shared" si="0"/>
        <v>0</v>
      </c>
      <c r="H12" s="287"/>
      <c r="I12" s="289"/>
      <c r="J12" s="322">
        <f t="shared" si="1"/>
        <v>0</v>
      </c>
    </row>
    <row r="13" spans="1:10" ht="21.75" customHeight="1">
      <c r="A13" s="62"/>
      <c r="B13" s="316"/>
      <c r="C13" s="291"/>
      <c r="D13" s="287"/>
      <c r="E13" s="287"/>
      <c r="F13" s="288"/>
      <c r="G13" s="320">
        <f t="shared" si="0"/>
        <v>0</v>
      </c>
      <c r="H13" s="287"/>
      <c r="I13" s="289"/>
      <c r="J13" s="322">
        <f t="shared" si="1"/>
        <v>0</v>
      </c>
    </row>
    <row r="14" spans="1:10" ht="21.75" customHeight="1">
      <c r="A14" s="64"/>
      <c r="B14" s="78"/>
      <c r="C14" s="291"/>
      <c r="D14" s="287"/>
      <c r="E14" s="287"/>
      <c r="F14" s="287"/>
      <c r="G14" s="320">
        <f t="shared" si="0"/>
        <v>0</v>
      </c>
      <c r="H14" s="287"/>
      <c r="I14" s="289"/>
      <c r="J14" s="322">
        <f t="shared" si="1"/>
        <v>0</v>
      </c>
    </row>
    <row r="15" spans="1:10" ht="21.75" customHeight="1">
      <c r="A15" s="64"/>
      <c r="B15" s="78"/>
      <c r="C15" s="291"/>
      <c r="D15" s="287"/>
      <c r="E15" s="287"/>
      <c r="F15" s="287"/>
      <c r="G15" s="320">
        <f t="shared" si="0"/>
        <v>0</v>
      </c>
      <c r="H15" s="287"/>
      <c r="I15" s="289"/>
      <c r="J15" s="322">
        <f t="shared" si="1"/>
        <v>0</v>
      </c>
    </row>
    <row r="16" spans="1:10" ht="21.75" customHeight="1">
      <c r="A16" s="64"/>
      <c r="B16" s="78"/>
      <c r="C16" s="291"/>
      <c r="D16" s="287"/>
      <c r="E16" s="287"/>
      <c r="F16" s="287"/>
      <c r="G16" s="320">
        <f t="shared" si="0"/>
        <v>0</v>
      </c>
      <c r="H16" s="287"/>
      <c r="I16" s="289"/>
      <c r="J16" s="322">
        <f t="shared" si="1"/>
        <v>0</v>
      </c>
    </row>
    <row r="17" spans="1:10" ht="21.75" customHeight="1">
      <c r="A17" s="64"/>
      <c r="B17" s="78"/>
      <c r="C17" s="291"/>
      <c r="D17" s="287"/>
      <c r="E17" s="287"/>
      <c r="F17" s="287"/>
      <c r="G17" s="320">
        <f t="shared" si="0"/>
        <v>0</v>
      </c>
      <c r="H17" s="287"/>
      <c r="I17" s="289"/>
      <c r="J17" s="322">
        <f t="shared" si="1"/>
        <v>0</v>
      </c>
    </row>
    <row r="18" spans="1:10" ht="21.75" customHeight="1">
      <c r="A18" s="66"/>
      <c r="B18" s="78"/>
      <c r="C18" s="291"/>
      <c r="D18" s="287"/>
      <c r="E18" s="287"/>
      <c r="F18" s="287"/>
      <c r="G18" s="320">
        <f t="shared" si="0"/>
        <v>0</v>
      </c>
      <c r="H18" s="287"/>
      <c r="I18" s="289"/>
      <c r="J18" s="322">
        <f t="shared" si="1"/>
        <v>0</v>
      </c>
    </row>
    <row r="19" spans="1:10" ht="21.75" customHeight="1">
      <c r="A19" s="64"/>
      <c r="B19" s="317"/>
      <c r="C19" s="291"/>
      <c r="D19" s="287"/>
      <c r="E19" s="287"/>
      <c r="F19" s="287"/>
      <c r="G19" s="320">
        <f t="shared" si="0"/>
        <v>0</v>
      </c>
      <c r="H19" s="287"/>
      <c r="I19" s="289"/>
      <c r="J19" s="322">
        <f t="shared" si="1"/>
        <v>0</v>
      </c>
    </row>
    <row r="20" spans="1:10" ht="21.75" customHeight="1">
      <c r="A20" s="64"/>
      <c r="B20" s="78"/>
      <c r="C20" s="291"/>
      <c r="D20" s="287"/>
      <c r="E20" s="287"/>
      <c r="F20" s="287"/>
      <c r="G20" s="320">
        <f t="shared" si="0"/>
        <v>0</v>
      </c>
      <c r="H20" s="287"/>
      <c r="I20" s="289"/>
      <c r="J20" s="322">
        <f t="shared" si="1"/>
        <v>0</v>
      </c>
    </row>
    <row r="21" spans="1:10" ht="21.75" customHeight="1">
      <c r="A21" s="68"/>
      <c r="B21" s="78"/>
      <c r="C21" s="291"/>
      <c r="D21" s="287"/>
      <c r="E21" s="287"/>
      <c r="F21" s="287"/>
      <c r="G21" s="320">
        <f>D21+E21-F21</f>
        <v>0</v>
      </c>
      <c r="H21" s="287"/>
      <c r="I21" s="289"/>
      <c r="J21" s="322">
        <f t="shared" si="1"/>
        <v>0</v>
      </c>
    </row>
    <row r="22" spans="1:10" s="187" customFormat="1" ht="21.75" customHeight="1" thickBot="1">
      <c r="A22" s="323"/>
      <c r="B22" s="324" t="s">
        <v>215</v>
      </c>
      <c r="C22" s="325"/>
      <c r="D22" s="326">
        <f aca="true" t="shared" si="2" ref="D22:J22">SUM(D10:D21)</f>
        <v>0</v>
      </c>
      <c r="E22" s="326">
        <f t="shared" si="2"/>
        <v>0</v>
      </c>
      <c r="F22" s="326">
        <f t="shared" si="2"/>
        <v>0</v>
      </c>
      <c r="G22" s="326">
        <f t="shared" si="2"/>
        <v>0</v>
      </c>
      <c r="H22" s="326">
        <f t="shared" si="2"/>
        <v>0</v>
      </c>
      <c r="I22" s="327">
        <f t="shared" si="2"/>
        <v>0</v>
      </c>
      <c r="J22" s="328">
        <f t="shared" si="2"/>
        <v>0</v>
      </c>
    </row>
    <row r="23" spans="1:10" ht="21.7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83" t="s">
        <v>13</v>
      </c>
      <c r="B24" s="123" t="s">
        <v>234</v>
      </c>
      <c r="E24" s="329" t="s">
        <v>111</v>
      </c>
      <c r="F24" s="329"/>
      <c r="G24" s="329" t="s">
        <v>66</v>
      </c>
      <c r="H24" s="123"/>
      <c r="I24" s="123"/>
      <c r="J24" s="123"/>
    </row>
    <row r="25" spans="1:10" ht="12.75">
      <c r="A25" s="83" t="s">
        <v>13</v>
      </c>
      <c r="B25" s="123" t="s">
        <v>235</v>
      </c>
      <c r="E25" s="283" t="s">
        <v>237</v>
      </c>
      <c r="F25" s="329"/>
      <c r="G25" s="83" t="s">
        <v>218</v>
      </c>
      <c r="H25" s="123"/>
      <c r="I25" s="123"/>
      <c r="J25" s="123"/>
    </row>
  </sheetData>
  <sheetProtection password="CA7F" sheet="1" objects="1" scenarios="1" selectLockedCells="1"/>
  <mergeCells count="1">
    <mergeCell ref="A1:H1"/>
  </mergeCells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G28" sqref="G28"/>
    </sheetView>
  </sheetViews>
  <sheetFormatPr defaultColWidth="9.00390625" defaultRowHeight="12.75"/>
  <cols>
    <col min="1" max="1" width="6.75390625" style="0" customWidth="1"/>
    <col min="2" max="2" width="26.75390625" style="0" customWidth="1"/>
    <col min="3" max="9" width="10.75390625" style="0" customWidth="1"/>
    <col min="10" max="10" width="19.875" style="0" customWidth="1"/>
  </cols>
  <sheetData>
    <row r="1" spans="1:10" ht="12.75">
      <c r="A1" s="416" t="s">
        <v>238</v>
      </c>
      <c r="B1" s="416"/>
      <c r="C1" s="416"/>
      <c r="D1" s="416"/>
      <c r="E1" s="416"/>
      <c r="F1" s="416"/>
      <c r="G1" s="416"/>
      <c r="H1" s="416"/>
      <c r="J1" s="1" t="s">
        <v>77</v>
      </c>
    </row>
    <row r="2" ht="12.75">
      <c r="J2" s="1"/>
    </row>
    <row r="3" ht="15.75">
      <c r="A3" s="7" t="s">
        <v>78</v>
      </c>
    </row>
    <row r="4" ht="13.5" thickBot="1">
      <c r="J4" s="41" t="s">
        <v>60</v>
      </c>
    </row>
    <row r="5" spans="1:10" ht="12.75">
      <c r="A5" s="8" t="s">
        <v>46</v>
      </c>
      <c r="B5" s="9" t="s">
        <v>79</v>
      </c>
      <c r="C5" s="11" t="s">
        <v>80</v>
      </c>
      <c r="D5" s="11" t="s">
        <v>81</v>
      </c>
      <c r="E5" s="11" t="s">
        <v>82</v>
      </c>
      <c r="F5" s="11" t="s">
        <v>83</v>
      </c>
      <c r="G5" s="38" t="s">
        <v>84</v>
      </c>
      <c r="H5" s="39"/>
      <c r="I5" s="40"/>
      <c r="J5" s="14" t="s">
        <v>58</v>
      </c>
    </row>
    <row r="6" spans="1:10" ht="12.75">
      <c r="A6" s="13" t="s">
        <v>51</v>
      </c>
      <c r="B6" s="5" t="s">
        <v>85</v>
      </c>
      <c r="C6" s="3" t="s">
        <v>86</v>
      </c>
      <c r="D6" s="3" t="s">
        <v>56</v>
      </c>
      <c r="E6" s="3" t="s">
        <v>87</v>
      </c>
      <c r="F6" s="3">
        <v>2010</v>
      </c>
      <c r="G6" s="2">
        <v>2011</v>
      </c>
      <c r="H6" s="2">
        <v>2012</v>
      </c>
      <c r="I6" s="2">
        <v>2013</v>
      </c>
      <c r="J6" s="14" t="s">
        <v>88</v>
      </c>
    </row>
    <row r="7" spans="1:10" ht="13.5" thickBot="1">
      <c r="A7" s="15"/>
      <c r="B7" s="16"/>
      <c r="C7" s="16" t="s">
        <v>89</v>
      </c>
      <c r="D7" s="16"/>
      <c r="E7" s="16"/>
      <c r="F7" s="6" t="s">
        <v>90</v>
      </c>
      <c r="G7" s="16"/>
      <c r="H7" s="16"/>
      <c r="I7" s="16"/>
      <c r="J7" s="17"/>
    </row>
    <row r="8" spans="1:10" ht="18" customHeight="1">
      <c r="A8" s="356"/>
      <c r="B8" s="357"/>
      <c r="C8" s="357"/>
      <c r="D8" s="357"/>
      <c r="E8" s="357"/>
      <c r="F8" s="357"/>
      <c r="G8" s="357"/>
      <c r="H8" s="357"/>
      <c r="I8" s="357"/>
      <c r="J8" s="358"/>
    </row>
    <row r="9" spans="1:10" ht="18" customHeight="1">
      <c r="A9" s="356"/>
      <c r="B9" s="357"/>
      <c r="C9" s="357"/>
      <c r="D9" s="357"/>
      <c r="E9" s="357"/>
      <c r="F9" s="357"/>
      <c r="G9" s="357"/>
      <c r="H9" s="357"/>
      <c r="I9" s="357"/>
      <c r="J9" s="358"/>
    </row>
    <row r="10" spans="1:10" ht="18" customHeight="1">
      <c r="A10" s="356"/>
      <c r="B10" s="357"/>
      <c r="C10" s="357"/>
      <c r="D10" s="357"/>
      <c r="E10" s="357"/>
      <c r="F10" s="357"/>
      <c r="G10" s="357"/>
      <c r="H10" s="357"/>
      <c r="I10" s="357"/>
      <c r="J10" s="358"/>
    </row>
    <row r="11" spans="1:10" ht="18" customHeight="1">
      <c r="A11" s="356"/>
      <c r="B11" s="357"/>
      <c r="C11" s="357"/>
      <c r="D11" s="357"/>
      <c r="E11" s="357"/>
      <c r="F11" s="357"/>
      <c r="G11" s="357"/>
      <c r="H11" s="357"/>
      <c r="I11" s="357"/>
      <c r="J11" s="358"/>
    </row>
    <row r="12" spans="1:10" ht="18" customHeight="1">
      <c r="A12" s="356"/>
      <c r="B12" s="357"/>
      <c r="C12" s="357"/>
      <c r="D12" s="357"/>
      <c r="E12" s="357"/>
      <c r="F12" s="357"/>
      <c r="G12" s="357"/>
      <c r="H12" s="357"/>
      <c r="I12" s="357"/>
      <c r="J12" s="358"/>
    </row>
    <row r="13" spans="1:10" ht="18" customHeight="1">
      <c r="A13" s="356"/>
      <c r="B13" s="357"/>
      <c r="C13" s="357"/>
      <c r="D13" s="357"/>
      <c r="E13" s="357"/>
      <c r="F13" s="357"/>
      <c r="G13" s="357"/>
      <c r="H13" s="357"/>
      <c r="I13" s="357"/>
      <c r="J13" s="358"/>
    </row>
    <row r="14" spans="1:10" ht="18" customHeight="1">
      <c r="A14" s="356"/>
      <c r="B14" s="357"/>
      <c r="C14" s="357"/>
      <c r="D14" s="357"/>
      <c r="E14" s="357"/>
      <c r="F14" s="357"/>
      <c r="G14" s="357"/>
      <c r="H14" s="357"/>
      <c r="I14" s="357"/>
      <c r="J14" s="358"/>
    </row>
    <row r="15" spans="1:10" ht="18" customHeight="1">
      <c r="A15" s="356"/>
      <c r="B15" s="357"/>
      <c r="C15" s="357"/>
      <c r="D15" s="357"/>
      <c r="E15" s="357"/>
      <c r="F15" s="357"/>
      <c r="G15" s="357"/>
      <c r="H15" s="357"/>
      <c r="I15" s="357"/>
      <c r="J15" s="358"/>
    </row>
    <row r="16" spans="1:10" ht="18" customHeight="1">
      <c r="A16" s="356"/>
      <c r="B16" s="357"/>
      <c r="C16" s="357"/>
      <c r="D16" s="357"/>
      <c r="E16" s="357"/>
      <c r="F16" s="357"/>
      <c r="G16" s="357"/>
      <c r="H16" s="357"/>
      <c r="I16" s="357"/>
      <c r="J16" s="358"/>
    </row>
    <row r="17" spans="1:10" ht="18" customHeight="1">
      <c r="A17" s="356"/>
      <c r="B17" s="357"/>
      <c r="C17" s="357"/>
      <c r="D17" s="357"/>
      <c r="E17" s="357"/>
      <c r="F17" s="357"/>
      <c r="G17" s="357"/>
      <c r="H17" s="357"/>
      <c r="I17" s="357"/>
      <c r="J17" s="358"/>
    </row>
    <row r="18" spans="1:10" ht="18" customHeight="1">
      <c r="A18" s="356"/>
      <c r="B18" s="357"/>
      <c r="C18" s="357"/>
      <c r="D18" s="357"/>
      <c r="E18" s="357"/>
      <c r="F18" s="357"/>
      <c r="G18" s="357"/>
      <c r="H18" s="357"/>
      <c r="I18" s="357"/>
      <c r="J18" s="358"/>
    </row>
    <row r="19" spans="1:10" ht="18" customHeight="1">
      <c r="A19" s="356"/>
      <c r="B19" s="357"/>
      <c r="C19" s="357"/>
      <c r="D19" s="357"/>
      <c r="E19" s="357"/>
      <c r="F19" s="357"/>
      <c r="G19" s="357"/>
      <c r="H19" s="357"/>
      <c r="I19" s="357"/>
      <c r="J19" s="358"/>
    </row>
    <row r="20" spans="1:10" ht="18" customHeight="1">
      <c r="A20" s="356"/>
      <c r="B20" s="357"/>
      <c r="C20" s="357"/>
      <c r="D20" s="357"/>
      <c r="E20" s="357"/>
      <c r="F20" s="357"/>
      <c r="G20" s="357"/>
      <c r="H20" s="357"/>
      <c r="I20" s="357"/>
      <c r="J20" s="358"/>
    </row>
    <row r="21" spans="1:10" ht="18" customHeight="1">
      <c r="A21" s="356"/>
      <c r="B21" s="357"/>
      <c r="C21" s="357"/>
      <c r="D21" s="357"/>
      <c r="E21" s="357"/>
      <c r="F21" s="357"/>
      <c r="G21" s="357"/>
      <c r="H21" s="357"/>
      <c r="I21" s="357"/>
      <c r="J21" s="358"/>
    </row>
    <row r="22" spans="1:10" ht="18" customHeight="1">
      <c r="A22" s="356"/>
      <c r="B22" s="357"/>
      <c r="C22" s="357"/>
      <c r="D22" s="357"/>
      <c r="E22" s="357"/>
      <c r="F22" s="357"/>
      <c r="G22" s="357"/>
      <c r="H22" s="357"/>
      <c r="I22" s="357"/>
      <c r="J22" s="358"/>
    </row>
    <row r="23" spans="1:10" ht="18" customHeight="1">
      <c r="A23" s="356"/>
      <c r="B23" s="357"/>
      <c r="C23" s="357"/>
      <c r="D23" s="357"/>
      <c r="E23" s="357"/>
      <c r="F23" s="357"/>
      <c r="G23" s="357"/>
      <c r="H23" s="357"/>
      <c r="I23" s="357"/>
      <c r="J23" s="358"/>
    </row>
    <row r="24" spans="1:10" ht="18" customHeight="1" thickBot="1">
      <c r="A24" s="359"/>
      <c r="B24" s="360"/>
      <c r="C24" s="360"/>
      <c r="D24" s="360"/>
      <c r="E24" s="360"/>
      <c r="F24" s="360"/>
      <c r="G24" s="360"/>
      <c r="H24" s="360"/>
      <c r="I24" s="360"/>
      <c r="J24" s="36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 t="s">
        <v>91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9" spans="1:10" ht="12.75">
      <c r="A29" s="362" t="s">
        <v>239</v>
      </c>
      <c r="B29" s="362"/>
      <c r="C29" s="362" t="s">
        <v>63</v>
      </c>
      <c r="D29" s="362" t="s">
        <v>13</v>
      </c>
      <c r="E29" s="362" t="s">
        <v>228</v>
      </c>
      <c r="F29" s="362"/>
      <c r="G29" s="362"/>
      <c r="H29" s="362" t="s">
        <v>240</v>
      </c>
      <c r="I29" s="362"/>
      <c r="J29" s="362"/>
    </row>
  </sheetData>
  <mergeCells count="1">
    <mergeCell ref="A1:H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30" sqref="B30"/>
    </sheetView>
  </sheetViews>
  <sheetFormatPr defaultColWidth="9.00390625" defaultRowHeight="12.75"/>
  <cols>
    <col min="1" max="1" width="27.875" style="0" customWidth="1"/>
    <col min="2" max="2" width="9.75390625" style="0" customWidth="1"/>
    <col min="3" max="3" width="15.75390625" style="0" customWidth="1"/>
    <col min="4" max="4" width="13.00390625" style="0" customWidth="1"/>
    <col min="5" max="5" width="14.625" style="0" customWidth="1"/>
  </cols>
  <sheetData>
    <row r="1" ht="15">
      <c r="E1" s="21" t="s">
        <v>92</v>
      </c>
    </row>
    <row r="2" spans="1:4" ht="15">
      <c r="A2" s="417" t="s">
        <v>226</v>
      </c>
      <c r="B2" s="417"/>
      <c r="C2" s="417"/>
      <c r="D2" s="417"/>
    </row>
    <row r="3" ht="12.75">
      <c r="A3" t="s">
        <v>93</v>
      </c>
    </row>
    <row r="7" spans="1:5" ht="18">
      <c r="A7" s="22" t="s">
        <v>195</v>
      </c>
      <c r="B7" s="23"/>
      <c r="C7" s="23"/>
      <c r="D7" s="23"/>
      <c r="E7" s="23"/>
    </row>
    <row r="8" spans="1:5" ht="18">
      <c r="A8" s="22"/>
      <c r="B8" s="23"/>
      <c r="C8" s="23"/>
      <c r="D8" s="23"/>
      <c r="E8" s="23"/>
    </row>
    <row r="9" ht="13.5" thickBot="1"/>
    <row r="10" spans="1:5" ht="15">
      <c r="A10" s="24"/>
      <c r="B10" s="25" t="s">
        <v>94</v>
      </c>
      <c r="C10" s="25" t="s">
        <v>196</v>
      </c>
      <c r="D10" s="26" t="s">
        <v>50</v>
      </c>
      <c r="E10" s="27" t="s">
        <v>57</v>
      </c>
    </row>
    <row r="11" spans="1:5" ht="15">
      <c r="A11" s="28" t="s">
        <v>95</v>
      </c>
      <c r="B11" s="29" t="s">
        <v>96</v>
      </c>
      <c r="C11" s="29" t="s">
        <v>97</v>
      </c>
      <c r="D11" s="30">
        <v>2010</v>
      </c>
      <c r="E11" s="31" t="s">
        <v>98</v>
      </c>
    </row>
    <row r="12" spans="1:5" ht="15">
      <c r="A12" s="32"/>
      <c r="B12" s="4"/>
      <c r="C12" s="33" t="s">
        <v>99</v>
      </c>
      <c r="D12" s="34"/>
      <c r="E12" s="35" t="s">
        <v>100</v>
      </c>
    </row>
    <row r="13" spans="1:5" ht="15">
      <c r="A13" s="46" t="s">
        <v>101</v>
      </c>
      <c r="B13" s="2"/>
      <c r="C13" s="51"/>
      <c r="D13" s="52"/>
      <c r="E13" s="53"/>
    </row>
    <row r="14" spans="1:5" ht="15">
      <c r="A14" s="36"/>
      <c r="B14" s="5"/>
      <c r="C14" s="54"/>
      <c r="D14" s="54"/>
      <c r="E14" s="55"/>
    </row>
    <row r="15" spans="1:5" ht="15">
      <c r="A15" s="36" t="s">
        <v>102</v>
      </c>
      <c r="B15" s="44" t="s">
        <v>103</v>
      </c>
      <c r="C15" s="352">
        <v>194</v>
      </c>
      <c r="D15" s="352">
        <v>183.3</v>
      </c>
      <c r="E15" s="353">
        <f>D15-C15</f>
        <v>-10.699999999999989</v>
      </c>
    </row>
    <row r="16" spans="1:5" ht="15">
      <c r="A16" s="36"/>
      <c r="B16" s="45"/>
      <c r="C16" s="54"/>
      <c r="D16" s="54"/>
      <c r="E16" s="55"/>
    </row>
    <row r="17" spans="1:5" ht="15">
      <c r="A17" s="36" t="s">
        <v>104</v>
      </c>
      <c r="B17" s="44" t="s">
        <v>105</v>
      </c>
      <c r="C17" s="345">
        <v>44607</v>
      </c>
      <c r="D17" s="345">
        <v>41689</v>
      </c>
      <c r="E17" s="55">
        <f>D17-C17</f>
        <v>-2918</v>
      </c>
    </row>
    <row r="18" spans="1:5" ht="15">
      <c r="A18" s="36"/>
      <c r="B18" s="45"/>
      <c r="C18" s="54"/>
      <c r="D18" s="54"/>
      <c r="E18" s="55"/>
    </row>
    <row r="19" spans="1:5" ht="15">
      <c r="A19" s="36"/>
      <c r="B19" s="29"/>
      <c r="C19" s="54"/>
      <c r="D19" s="54"/>
      <c r="E19" s="55"/>
    </row>
    <row r="20" spans="1:5" ht="15">
      <c r="A20" s="43"/>
      <c r="B20" s="29"/>
      <c r="C20" s="54"/>
      <c r="D20" s="54"/>
      <c r="E20" s="55"/>
    </row>
    <row r="21" spans="1:5" ht="15">
      <c r="A21" s="43" t="s">
        <v>106</v>
      </c>
      <c r="B21" s="29"/>
      <c r="C21" s="54"/>
      <c r="D21" s="54"/>
      <c r="E21" s="55"/>
    </row>
    <row r="22" spans="1:5" ht="15">
      <c r="A22" s="355" t="s">
        <v>197</v>
      </c>
      <c r="B22" s="44" t="s">
        <v>105</v>
      </c>
      <c r="C22" s="29" t="s">
        <v>107</v>
      </c>
      <c r="D22" s="345"/>
      <c r="E22" s="37" t="s">
        <v>107</v>
      </c>
    </row>
    <row r="23" spans="1:5" ht="13.5" thickBot="1">
      <c r="A23" s="15"/>
      <c r="B23" s="16"/>
      <c r="C23" s="16"/>
      <c r="D23" s="16"/>
      <c r="E23" s="17"/>
    </row>
    <row r="26" ht="12.75">
      <c r="A26" t="s">
        <v>108</v>
      </c>
    </row>
    <row r="27" ht="12.75">
      <c r="A27" t="s">
        <v>198</v>
      </c>
    </row>
    <row r="31" spans="1:5" ht="12.75">
      <c r="A31" s="418" t="s">
        <v>221</v>
      </c>
      <c r="B31" s="418"/>
      <c r="C31" t="s">
        <v>11</v>
      </c>
      <c r="D31" t="s">
        <v>12</v>
      </c>
      <c r="E31" t="s">
        <v>218</v>
      </c>
    </row>
    <row r="32" spans="1:4" ht="12.75">
      <c r="A32" s="123" t="s">
        <v>241</v>
      </c>
      <c r="C32" s="123">
        <v>296550247</v>
      </c>
      <c r="D32" s="363">
        <v>40567</v>
      </c>
    </row>
    <row r="34" ht="12.75">
      <c r="A34" s="292" t="s">
        <v>63</v>
      </c>
    </row>
    <row r="36" s="292" customFormat="1" ht="12.75"/>
  </sheetData>
  <sheetProtection password="CA7F" sheet="1" objects="1" scenarios="1" selectLockedCells="1"/>
  <mergeCells count="2">
    <mergeCell ref="A2:D2"/>
    <mergeCell ref="A31:B3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B35" sqref="B35"/>
    </sheetView>
  </sheetViews>
  <sheetFormatPr defaultColWidth="9.00390625" defaultRowHeight="12.75"/>
  <cols>
    <col min="1" max="6" width="9.125" style="83" customWidth="1"/>
    <col min="7" max="7" width="3.625" style="83" customWidth="1"/>
    <col min="8" max="8" width="22.625" style="83" customWidth="1"/>
    <col min="9" max="9" width="7.75390625" style="83" customWidth="1"/>
    <col min="10" max="16384" width="9.125" style="83" customWidth="1"/>
  </cols>
  <sheetData>
    <row r="1" spans="1:8" ht="12.75">
      <c r="A1" s="413" t="s">
        <v>226</v>
      </c>
      <c r="B1" s="413"/>
      <c r="C1" s="413"/>
      <c r="D1" s="413"/>
      <c r="E1" s="413"/>
      <c r="F1" s="413"/>
      <c r="H1" s="83" t="s">
        <v>109</v>
      </c>
    </row>
    <row r="5" spans="1:8" ht="15.75">
      <c r="A5" s="169" t="s">
        <v>110</v>
      </c>
      <c r="B5" s="127"/>
      <c r="C5" s="127"/>
      <c r="D5" s="127"/>
      <c r="E5" s="127"/>
      <c r="F5" s="127"/>
      <c r="G5" s="127"/>
      <c r="H5" s="127"/>
    </row>
    <row r="6" spans="1:8" ht="15.75">
      <c r="A6" s="346" t="s">
        <v>111</v>
      </c>
      <c r="B6" s="127"/>
      <c r="C6" s="169"/>
      <c r="D6" s="169" t="s">
        <v>199</v>
      </c>
      <c r="E6" s="127"/>
      <c r="F6" s="127"/>
      <c r="G6" s="127"/>
      <c r="H6" s="127"/>
    </row>
    <row r="7" spans="1:4" ht="18">
      <c r="A7" s="122"/>
      <c r="C7" s="347"/>
      <c r="D7" s="347"/>
    </row>
    <row r="10" ht="12.75">
      <c r="A10" s="348" t="s">
        <v>112</v>
      </c>
    </row>
    <row r="11" spans="2:8" ht="12.75">
      <c r="B11" s="83" t="s">
        <v>113</v>
      </c>
      <c r="H11" s="350"/>
    </row>
    <row r="12" ht="12.75">
      <c r="H12" s="170"/>
    </row>
    <row r="13" spans="2:8" ht="12.75">
      <c r="B13" s="83" t="s">
        <v>114</v>
      </c>
      <c r="G13" s="348"/>
      <c r="H13" s="350"/>
    </row>
    <row r="14" spans="7:8" ht="12.75">
      <c r="G14" s="348"/>
      <c r="H14" s="170"/>
    </row>
    <row r="15" spans="2:8" ht="12.75">
      <c r="B15" s="83" t="s">
        <v>115</v>
      </c>
      <c r="H15" s="350"/>
    </row>
    <row r="16" ht="12.75">
      <c r="H16" s="170"/>
    </row>
    <row r="17" spans="2:8" ht="12.75">
      <c r="B17" s="83" t="s">
        <v>116</v>
      </c>
      <c r="H17" s="170"/>
    </row>
    <row r="18" spans="2:8" ht="12.75">
      <c r="B18" s="83" t="s">
        <v>117</v>
      </c>
      <c r="H18" s="351"/>
    </row>
    <row r="19" ht="12.75">
      <c r="H19" s="170"/>
    </row>
    <row r="20" spans="2:8" ht="12.75">
      <c r="B20" s="348" t="s">
        <v>118</v>
      </c>
      <c r="H20" s="349">
        <f>H11-SUM(H13:H18)</f>
        <v>0</v>
      </c>
    </row>
    <row r="21" ht="12.75">
      <c r="H21" s="170"/>
    </row>
    <row r="22" ht="12.75">
      <c r="H22" s="170"/>
    </row>
    <row r="23" ht="12.75">
      <c r="H23" s="170"/>
    </row>
    <row r="24" ht="12.75">
      <c r="H24" s="170"/>
    </row>
    <row r="25" ht="12.75">
      <c r="H25" s="170"/>
    </row>
    <row r="26" ht="12.75">
      <c r="H26" s="170"/>
    </row>
    <row r="27" spans="1:8" ht="12.75">
      <c r="A27" s="348" t="s">
        <v>119</v>
      </c>
      <c r="H27" s="170"/>
    </row>
    <row r="28" spans="1:8" ht="12.75">
      <c r="A28" s="83" t="s">
        <v>120</v>
      </c>
      <c r="B28" s="83" t="s">
        <v>121</v>
      </c>
      <c r="H28" s="350"/>
    </row>
    <row r="29" ht="12.75">
      <c r="H29" s="170"/>
    </row>
    <row r="30" spans="2:8" ht="12.75">
      <c r="B30" s="83" t="s">
        <v>122</v>
      </c>
      <c r="H30" s="351"/>
    </row>
    <row r="31" ht="12.75">
      <c r="H31" s="170"/>
    </row>
    <row r="32" spans="2:8" ht="12.75">
      <c r="B32" s="348" t="s">
        <v>118</v>
      </c>
      <c r="H32" s="349">
        <f>H28-H30</f>
        <v>0</v>
      </c>
    </row>
    <row r="45" spans="1:6" ht="12.75">
      <c r="A45" s="366" t="s">
        <v>222</v>
      </c>
      <c r="B45" s="366"/>
      <c r="C45" s="366"/>
      <c r="D45" s="366"/>
      <c r="E45" s="366"/>
      <c r="F45" s="366"/>
    </row>
    <row r="48" spans="1:6" ht="12.75">
      <c r="A48" s="366" t="s">
        <v>242</v>
      </c>
      <c r="B48" s="366"/>
      <c r="C48" s="366"/>
      <c r="D48" s="366"/>
      <c r="E48" s="366"/>
      <c r="F48" s="366"/>
    </row>
    <row r="50" spans="1:6" ht="12.75">
      <c r="A50" s="366" t="s">
        <v>243</v>
      </c>
      <c r="B50" s="366"/>
      <c r="C50" s="366"/>
      <c r="D50" s="366"/>
      <c r="E50" s="366"/>
      <c r="F50" s="366"/>
    </row>
    <row r="52" spans="1:6" ht="12.75">
      <c r="A52" s="366" t="s">
        <v>244</v>
      </c>
      <c r="B52" s="366"/>
      <c r="C52" s="366"/>
      <c r="D52" s="366"/>
      <c r="E52" s="366"/>
      <c r="F52" s="366"/>
    </row>
  </sheetData>
  <sheetProtection password="CA7F" sheet="1" objects="1" scenarios="1" selectLockedCells="1"/>
  <mergeCells count="5">
    <mergeCell ref="A1:F1"/>
    <mergeCell ref="A48:F48"/>
    <mergeCell ref="A50:F50"/>
    <mergeCell ref="A52:F52"/>
    <mergeCell ref="A45:F4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showGridLines="0" workbookViewId="0" topLeftCell="A1">
      <selection activeCell="C52" sqref="C52"/>
    </sheetView>
  </sheetViews>
  <sheetFormatPr defaultColWidth="9.00390625" defaultRowHeight="12.75"/>
  <cols>
    <col min="1" max="1" width="4.125" style="83" customWidth="1"/>
    <col min="2" max="2" width="61.875" style="83" customWidth="1"/>
    <col min="3" max="3" width="21.00390625" style="83" customWidth="1"/>
    <col min="4" max="16384" width="9.125" style="83" customWidth="1"/>
  </cols>
  <sheetData>
    <row r="1" spans="1:3" ht="12.75">
      <c r="A1" s="366" t="s">
        <v>226</v>
      </c>
      <c r="B1" s="366"/>
      <c r="C1" s="83" t="s">
        <v>14</v>
      </c>
    </row>
    <row r="3" spans="1:3" ht="15.75">
      <c r="A3" s="127" t="s">
        <v>132</v>
      </c>
      <c r="B3" s="128" t="s">
        <v>148</v>
      </c>
      <c r="C3" s="129"/>
    </row>
    <row r="5" spans="1:3" ht="13.5" customHeight="1">
      <c r="A5" s="130" t="s">
        <v>15</v>
      </c>
      <c r="B5" s="103" t="s">
        <v>149</v>
      </c>
      <c r="C5" s="131"/>
    </row>
    <row r="6" spans="1:3" ht="13.5" customHeight="1">
      <c r="A6" s="104"/>
      <c r="B6" s="131" t="s">
        <v>16</v>
      </c>
      <c r="C6" s="131"/>
    </row>
    <row r="7" spans="1:3" ht="13.5" customHeight="1">
      <c r="A7" s="104"/>
      <c r="B7" s="131" t="s">
        <v>150</v>
      </c>
      <c r="C7" s="132">
        <f>SUM(C8:C9)</f>
        <v>41984294</v>
      </c>
    </row>
    <row r="8" spans="1:3" ht="13.5" customHeight="1">
      <c r="A8" s="104"/>
      <c r="B8" s="131" t="s">
        <v>17</v>
      </c>
      <c r="C8" s="144">
        <v>41688588</v>
      </c>
    </row>
    <row r="9" spans="1:3" ht="13.5" customHeight="1">
      <c r="A9" s="104"/>
      <c r="B9" s="131" t="s">
        <v>18</v>
      </c>
      <c r="C9" s="144">
        <v>295706</v>
      </c>
    </row>
    <row r="10" spans="1:3" ht="13.5" customHeight="1">
      <c r="A10" s="104"/>
      <c r="B10" s="131"/>
      <c r="C10" s="133"/>
    </row>
    <row r="11" spans="1:3" ht="13.5" customHeight="1">
      <c r="A11" s="104"/>
      <c r="B11" s="131" t="s">
        <v>19</v>
      </c>
      <c r="C11" s="132">
        <f>SUM(C12:C13)</f>
        <v>839685.88</v>
      </c>
    </row>
    <row r="12" spans="1:3" ht="13.5" customHeight="1">
      <c r="A12" s="104"/>
      <c r="B12" s="131" t="s">
        <v>20</v>
      </c>
      <c r="C12" s="132">
        <f>ROUND(C8*0.02,2)</f>
        <v>833771.76</v>
      </c>
    </row>
    <row r="13" spans="1:3" ht="13.5" customHeight="1">
      <c r="A13" s="104"/>
      <c r="B13" s="131" t="s">
        <v>21</v>
      </c>
      <c r="C13" s="132">
        <f>ROUND(C9*0.02,2)</f>
        <v>5914.12</v>
      </c>
    </row>
    <row r="14" spans="1:3" ht="13.5" customHeight="1">
      <c r="A14" s="104"/>
      <c r="B14" s="131"/>
      <c r="C14" s="133"/>
    </row>
    <row r="15" spans="1:3" ht="13.5" customHeight="1">
      <c r="A15" s="104"/>
      <c r="B15" s="131" t="s">
        <v>138</v>
      </c>
      <c r="C15" s="132">
        <f>SUM(C16:C17)</f>
        <v>839685.88</v>
      </c>
    </row>
    <row r="16" spans="1:3" ht="13.5" customHeight="1">
      <c r="A16" s="104"/>
      <c r="B16" s="131" t="s">
        <v>22</v>
      </c>
      <c r="C16" s="144">
        <v>833771.76</v>
      </c>
    </row>
    <row r="17" spans="1:3" ht="13.5" customHeight="1">
      <c r="A17" s="104"/>
      <c r="B17" s="131" t="s">
        <v>23</v>
      </c>
      <c r="C17" s="144">
        <v>5914.12</v>
      </c>
    </row>
    <row r="18" spans="1:3" ht="13.5" customHeight="1">
      <c r="A18" s="104"/>
      <c r="B18" s="131"/>
      <c r="C18" s="133"/>
    </row>
    <row r="19" spans="1:3" ht="13.5" customHeight="1">
      <c r="A19" s="104"/>
      <c r="B19" s="131" t="s">
        <v>24</v>
      </c>
      <c r="C19" s="132">
        <f>SUM(C20:C21)</f>
        <v>0</v>
      </c>
    </row>
    <row r="20" spans="1:3" ht="13.5" customHeight="1">
      <c r="A20" s="104"/>
      <c r="B20" s="131" t="s">
        <v>25</v>
      </c>
      <c r="C20" s="132">
        <f>C12-C16</f>
        <v>0</v>
      </c>
    </row>
    <row r="21" spans="1:3" ht="13.5" customHeight="1">
      <c r="A21" s="104"/>
      <c r="B21" s="131" t="s">
        <v>26</v>
      </c>
      <c r="C21" s="132">
        <f>C13-C17</f>
        <v>0</v>
      </c>
    </row>
    <row r="22" spans="1:3" ht="13.5" customHeight="1">
      <c r="A22" s="104"/>
      <c r="B22" s="131"/>
      <c r="C22" s="133"/>
    </row>
    <row r="23" spans="1:3" ht="13.5" customHeight="1">
      <c r="A23" s="104"/>
      <c r="B23" s="131"/>
      <c r="C23" s="133"/>
    </row>
    <row r="24" spans="1:3" ht="13.5" customHeight="1">
      <c r="A24" s="130" t="s">
        <v>27</v>
      </c>
      <c r="B24" s="103" t="s">
        <v>28</v>
      </c>
      <c r="C24" s="133"/>
    </row>
    <row r="25" spans="1:3" ht="13.5" customHeight="1">
      <c r="A25" s="131"/>
      <c r="B25" s="131" t="s">
        <v>151</v>
      </c>
      <c r="C25" s="144">
        <v>801462.5</v>
      </c>
    </row>
    <row r="26" spans="1:3" ht="13.5" customHeight="1">
      <c r="A26" s="131"/>
      <c r="B26" s="131"/>
      <c r="C26" s="133"/>
    </row>
    <row r="27" spans="1:3" ht="13.5" customHeight="1">
      <c r="A27" s="131"/>
      <c r="B27" s="131" t="s">
        <v>29</v>
      </c>
      <c r="C27" s="144"/>
    </row>
    <row r="28" spans="1:5" ht="13.5" customHeight="1">
      <c r="A28" s="131"/>
      <c r="B28" s="131" t="s">
        <v>152</v>
      </c>
      <c r="C28" s="144">
        <v>0</v>
      </c>
      <c r="E28" s="83" t="s">
        <v>216</v>
      </c>
    </row>
    <row r="29" spans="1:3" ht="13.5" customHeight="1">
      <c r="A29" s="131"/>
      <c r="B29" s="131"/>
      <c r="C29" s="132"/>
    </row>
    <row r="30" spans="1:3" ht="13.5" customHeight="1">
      <c r="A30" s="131"/>
      <c r="B30" s="131" t="s">
        <v>30</v>
      </c>
      <c r="C30" s="144"/>
    </row>
    <row r="31" spans="1:5" ht="13.5" customHeight="1">
      <c r="A31" s="131"/>
      <c r="B31" s="131" t="s">
        <v>153</v>
      </c>
      <c r="C31" s="144">
        <v>0</v>
      </c>
      <c r="E31" s="83" t="s">
        <v>216</v>
      </c>
    </row>
    <row r="32" spans="1:3" ht="13.5" customHeight="1">
      <c r="A32" s="131"/>
      <c r="B32" s="131"/>
      <c r="C32" s="132"/>
    </row>
    <row r="33" spans="1:3" ht="13.5" customHeight="1">
      <c r="A33" s="131"/>
      <c r="B33" s="131" t="s">
        <v>154</v>
      </c>
      <c r="C33" s="132"/>
    </row>
    <row r="34" spans="1:3" ht="13.5" customHeight="1">
      <c r="A34" s="131"/>
      <c r="B34" s="131" t="s">
        <v>139</v>
      </c>
      <c r="C34" s="132">
        <f>C15</f>
        <v>839685.88</v>
      </c>
    </row>
    <row r="35" spans="1:3" ht="13.5" customHeight="1">
      <c r="A35" s="131"/>
      <c r="B35" s="131"/>
      <c r="C35" s="132"/>
    </row>
    <row r="36" spans="1:3" ht="13.5" customHeight="1">
      <c r="A36" s="131"/>
      <c r="B36" s="134" t="s">
        <v>155</v>
      </c>
      <c r="C36" s="132">
        <f>SUM(C25:C34)</f>
        <v>1641148.38</v>
      </c>
    </row>
    <row r="37" spans="1:3" ht="13.5" customHeight="1">
      <c r="A37" s="131"/>
      <c r="B37" s="131"/>
      <c r="C37" s="132"/>
    </row>
    <row r="38" spans="1:3" ht="13.5" customHeight="1">
      <c r="A38" s="131"/>
      <c r="B38" s="131" t="s">
        <v>156</v>
      </c>
      <c r="C38" s="144">
        <v>782810.05</v>
      </c>
    </row>
    <row r="39" spans="1:3" ht="13.5" customHeight="1">
      <c r="A39" s="131"/>
      <c r="B39" s="131"/>
      <c r="C39" s="132"/>
    </row>
    <row r="40" spans="1:3" ht="13.5" customHeight="1">
      <c r="A40" s="131"/>
      <c r="B40" s="134" t="s">
        <v>157</v>
      </c>
      <c r="C40" s="135">
        <f>C36-C38</f>
        <v>858338.3299999998</v>
      </c>
    </row>
    <row r="41" spans="1:3" ht="13.5" customHeight="1">
      <c r="A41" s="136"/>
      <c r="B41" s="137"/>
      <c r="C41" s="138"/>
    </row>
    <row r="42" spans="1:3" ht="13.5" customHeight="1">
      <c r="A42" s="136"/>
      <c r="B42" s="139" t="s">
        <v>158</v>
      </c>
      <c r="C42" s="132">
        <f>C19</f>
        <v>0</v>
      </c>
    </row>
    <row r="43" spans="1:3" ht="13.5" customHeight="1">
      <c r="A43" s="136"/>
      <c r="B43" s="131" t="s">
        <v>25</v>
      </c>
      <c r="C43" s="138">
        <f>C20</f>
        <v>0</v>
      </c>
    </row>
    <row r="44" spans="1:3" ht="13.5" customHeight="1">
      <c r="A44" s="136"/>
      <c r="B44" s="131" t="s">
        <v>26</v>
      </c>
      <c r="C44" s="138">
        <f>C21</f>
        <v>0</v>
      </c>
    </row>
    <row r="45" spans="1:3" ht="13.5" customHeight="1">
      <c r="A45" s="136"/>
      <c r="B45" s="139"/>
      <c r="C45" s="138"/>
    </row>
    <row r="46" spans="1:3" ht="13.5" customHeight="1">
      <c r="A46" s="136"/>
      <c r="B46" s="137" t="s">
        <v>159</v>
      </c>
      <c r="C46" s="135">
        <f>C40+C42</f>
        <v>858338.3299999998</v>
      </c>
    </row>
    <row r="47" spans="1:3" ht="13.5" customHeight="1" thickBot="1">
      <c r="A47" s="140"/>
      <c r="B47" s="140"/>
      <c r="C47" s="141"/>
    </row>
    <row r="50" ht="12.75">
      <c r="B50" s="142" t="s">
        <v>31</v>
      </c>
    </row>
    <row r="51" spans="2:3" ht="12.75">
      <c r="B51" s="123" t="s">
        <v>230</v>
      </c>
      <c r="C51" s="363">
        <v>40567</v>
      </c>
    </row>
    <row r="52" spans="2:3" ht="12.75">
      <c r="B52" s="123"/>
      <c r="C52" s="123"/>
    </row>
    <row r="73" ht="12.75">
      <c r="B73" s="143"/>
    </row>
  </sheetData>
  <sheetProtection password="CA7F" sheet="1" objects="1" scenarios="1" selectLockedCells="1"/>
  <mergeCells count="1">
    <mergeCell ref="A1:B1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workbookViewId="0" topLeftCell="A19">
      <selection activeCell="C48" sqref="C48"/>
    </sheetView>
  </sheetViews>
  <sheetFormatPr defaultColWidth="9.00390625" defaultRowHeight="12.75"/>
  <cols>
    <col min="1" max="1" width="4.125" style="83" customWidth="1"/>
    <col min="2" max="2" width="62.625" style="83" customWidth="1"/>
    <col min="3" max="3" width="22.125" style="83" customWidth="1"/>
    <col min="4" max="16384" width="9.125" style="83" customWidth="1"/>
  </cols>
  <sheetData>
    <row r="1" spans="2:3" ht="12.75">
      <c r="B1" s="123" t="s">
        <v>226</v>
      </c>
      <c r="C1" s="83" t="s">
        <v>32</v>
      </c>
    </row>
    <row r="3" spans="1:3" ht="15.75">
      <c r="A3" s="122" t="s">
        <v>33</v>
      </c>
      <c r="B3" s="147" t="s">
        <v>166</v>
      </c>
      <c r="C3" s="122"/>
    </row>
    <row r="4" ht="12.75">
      <c r="A4" s="122"/>
    </row>
    <row r="5" spans="1:3" ht="15" customHeight="1">
      <c r="A5" s="148" t="s">
        <v>3</v>
      </c>
      <c r="B5" s="136" t="s">
        <v>167</v>
      </c>
      <c r="C5" s="74">
        <v>531139.69</v>
      </c>
    </row>
    <row r="6" spans="1:3" ht="15" customHeight="1">
      <c r="A6" s="149"/>
      <c r="B6" s="150" t="s">
        <v>135</v>
      </c>
      <c r="C6" s="74"/>
    </row>
    <row r="7" spans="1:3" ht="15" customHeight="1">
      <c r="A7" s="151"/>
      <c r="B7" s="152" t="s">
        <v>168</v>
      </c>
      <c r="C7" s="74"/>
    </row>
    <row r="8" spans="1:3" ht="12.75">
      <c r="A8" s="149"/>
      <c r="B8" s="150"/>
      <c r="C8" s="153"/>
    </row>
    <row r="9" spans="1:3" ht="12.75">
      <c r="A9" s="149" t="s">
        <v>4</v>
      </c>
      <c r="B9" s="150" t="s">
        <v>169</v>
      </c>
      <c r="C9" s="165">
        <v>-152632.07</v>
      </c>
    </row>
    <row r="10" spans="1:3" ht="12.75">
      <c r="A10" s="148"/>
      <c r="B10" s="136"/>
      <c r="C10" s="154"/>
    </row>
    <row r="11" spans="1:3" ht="12.75">
      <c r="A11" s="151" t="s">
        <v>5</v>
      </c>
      <c r="B11" s="152" t="s">
        <v>170</v>
      </c>
      <c r="C11" s="155">
        <f>SUM(C12:C24)</f>
        <v>800000</v>
      </c>
    </row>
    <row r="12" spans="1:3" ht="15.75" customHeight="1">
      <c r="A12" s="145"/>
      <c r="B12" s="81" t="s">
        <v>245</v>
      </c>
      <c r="C12" s="166">
        <v>300000</v>
      </c>
    </row>
    <row r="13" spans="1:3" ht="15" customHeight="1">
      <c r="A13" s="145"/>
      <c r="B13" s="81" t="s">
        <v>246</v>
      </c>
      <c r="C13" s="166">
        <v>500000</v>
      </c>
    </row>
    <row r="14" spans="1:3" ht="15" customHeight="1">
      <c r="A14" s="145"/>
      <c r="B14" s="81" t="s">
        <v>247</v>
      </c>
      <c r="C14" s="166"/>
    </row>
    <row r="15" spans="1:3" ht="15" customHeight="1">
      <c r="A15" s="145"/>
      <c r="B15" s="81" t="s">
        <v>248</v>
      </c>
      <c r="C15" s="166"/>
    </row>
    <row r="16" spans="1:3" ht="15" customHeight="1">
      <c r="A16" s="145"/>
      <c r="B16" s="81"/>
      <c r="C16" s="166"/>
    </row>
    <row r="17" spans="1:3" ht="15" customHeight="1">
      <c r="A17" s="145"/>
      <c r="B17" s="81"/>
      <c r="C17" s="166"/>
    </row>
    <row r="18" spans="1:3" ht="15" customHeight="1">
      <c r="A18" s="145"/>
      <c r="B18" s="81"/>
      <c r="C18" s="74"/>
    </row>
    <row r="19" spans="1:3" ht="15" customHeight="1">
      <c r="A19" s="145"/>
      <c r="B19" s="81"/>
      <c r="C19" s="74"/>
    </row>
    <row r="20" spans="1:3" ht="15" customHeight="1">
      <c r="A20" s="145"/>
      <c r="B20" s="81"/>
      <c r="C20" s="74"/>
    </row>
    <row r="21" spans="1:3" ht="15" customHeight="1">
      <c r="A21" s="145"/>
      <c r="B21" s="81"/>
      <c r="C21" s="74"/>
    </row>
    <row r="22" spans="1:3" ht="15" customHeight="1">
      <c r="A22" s="145"/>
      <c r="B22" s="81"/>
      <c r="C22" s="74"/>
    </row>
    <row r="23" spans="1:3" ht="15" customHeight="1">
      <c r="A23" s="145"/>
      <c r="B23" s="81"/>
      <c r="C23" s="74"/>
    </row>
    <row r="24" spans="1:5" s="47" customFormat="1" ht="15" customHeight="1">
      <c r="A24" s="145"/>
      <c r="B24" s="81"/>
      <c r="C24" s="74"/>
      <c r="E24" s="47" t="s">
        <v>214</v>
      </c>
    </row>
    <row r="25" spans="1:3" ht="12.75">
      <c r="A25" s="148"/>
      <c r="B25" s="136"/>
      <c r="C25" s="154"/>
    </row>
    <row r="26" spans="1:3" ht="13.5" thickBot="1">
      <c r="A26" s="156" t="s">
        <v>6</v>
      </c>
      <c r="B26" s="157" t="s">
        <v>133</v>
      </c>
      <c r="C26" s="158">
        <f>C5+C9+C11</f>
        <v>1178507.6199999999</v>
      </c>
    </row>
    <row r="27" spans="1:3" ht="4.5" customHeight="1">
      <c r="A27" s="149"/>
      <c r="B27" s="159"/>
      <c r="C27" s="153"/>
    </row>
    <row r="28" spans="1:3" ht="12.75">
      <c r="A28" s="149" t="s">
        <v>7</v>
      </c>
      <c r="B28" s="150" t="s">
        <v>171</v>
      </c>
      <c r="C28" s="153"/>
    </row>
    <row r="29" spans="1:3" ht="12.75">
      <c r="A29" s="149"/>
      <c r="B29" s="150" t="s">
        <v>34</v>
      </c>
      <c r="C29" s="155">
        <f>SUM(C31:C43)</f>
        <v>300000</v>
      </c>
    </row>
    <row r="30" spans="1:3" ht="9.75" customHeight="1">
      <c r="A30" s="151"/>
      <c r="B30" s="152"/>
      <c r="C30" s="153"/>
    </row>
    <row r="31" spans="1:3" ht="15" customHeight="1">
      <c r="A31" s="145"/>
      <c r="B31" s="65" t="s">
        <v>249</v>
      </c>
      <c r="C31" s="166">
        <v>300000</v>
      </c>
    </row>
    <row r="32" spans="1:3" ht="15" customHeight="1">
      <c r="A32" s="145"/>
      <c r="B32" s="65"/>
      <c r="C32" s="166"/>
    </row>
    <row r="33" spans="1:3" ht="15" customHeight="1">
      <c r="A33" s="145"/>
      <c r="B33" s="65"/>
      <c r="C33" s="166"/>
    </row>
    <row r="34" spans="1:3" ht="15" customHeight="1">
      <c r="A34" s="145"/>
      <c r="B34" s="65"/>
      <c r="C34" s="166"/>
    </row>
    <row r="35" spans="1:3" ht="15" customHeight="1">
      <c r="A35" s="145"/>
      <c r="B35" s="65"/>
      <c r="C35" s="166"/>
    </row>
    <row r="36" spans="1:3" ht="15" customHeight="1">
      <c r="A36" s="145"/>
      <c r="B36" s="65"/>
      <c r="C36" s="74"/>
    </row>
    <row r="37" spans="1:3" ht="15" customHeight="1">
      <c r="A37" s="145"/>
      <c r="B37" s="65"/>
      <c r="C37" s="74"/>
    </row>
    <row r="38" spans="1:3" ht="15" customHeight="1">
      <c r="A38" s="145"/>
      <c r="B38" s="65"/>
      <c r="C38" s="74"/>
    </row>
    <row r="39" spans="1:3" ht="15" customHeight="1">
      <c r="A39" s="145"/>
      <c r="B39" s="65"/>
      <c r="C39" s="74"/>
    </row>
    <row r="40" spans="1:3" ht="15" customHeight="1">
      <c r="A40" s="145"/>
      <c r="B40" s="65"/>
      <c r="C40" s="74"/>
    </row>
    <row r="41" spans="1:3" ht="15" customHeight="1">
      <c r="A41" s="145"/>
      <c r="B41" s="65"/>
      <c r="C41" s="74"/>
    </row>
    <row r="42" spans="1:3" ht="15" customHeight="1">
      <c r="A42" s="145"/>
      <c r="B42" s="65"/>
      <c r="C42" s="74"/>
    </row>
    <row r="43" spans="1:5" s="47" customFormat="1" ht="15" customHeight="1" thickBot="1">
      <c r="A43" s="146"/>
      <c r="B43" s="69"/>
      <c r="C43" s="167"/>
      <c r="E43" s="47" t="s">
        <v>214</v>
      </c>
    </row>
    <row r="44" spans="1:3" ht="18" customHeight="1" thickBot="1">
      <c r="A44" s="160" t="s">
        <v>8</v>
      </c>
      <c r="B44" s="161" t="s">
        <v>172</v>
      </c>
      <c r="C44" s="168">
        <v>0</v>
      </c>
    </row>
    <row r="45" spans="1:3" ht="18" customHeight="1">
      <c r="A45" s="162" t="s">
        <v>10</v>
      </c>
      <c r="B45" s="111" t="s">
        <v>173</v>
      </c>
      <c r="C45" s="163">
        <f>C26-C29+C44</f>
        <v>878507.6199999999</v>
      </c>
    </row>
    <row r="46" spans="1:3" ht="15" customHeight="1" thickBot="1">
      <c r="A46" s="156"/>
      <c r="B46" s="140" t="s">
        <v>123</v>
      </c>
      <c r="C46" s="167"/>
    </row>
    <row r="47" spans="1:3" ht="15" customHeight="1">
      <c r="A47" s="149" t="s">
        <v>15</v>
      </c>
      <c r="B47" s="150" t="s">
        <v>174</v>
      </c>
      <c r="C47" s="165">
        <v>2473367.32</v>
      </c>
    </row>
    <row r="48" spans="1:3" ht="9.75" customHeight="1">
      <c r="A48" s="148"/>
      <c r="B48" s="136"/>
      <c r="C48" s="154"/>
    </row>
    <row r="49" spans="1:3" ht="13.5" thickBot="1">
      <c r="A49" s="156" t="s">
        <v>35</v>
      </c>
      <c r="B49" s="157" t="s">
        <v>175</v>
      </c>
      <c r="C49" s="164">
        <f>C45+C47</f>
        <v>3351874.9399999995</v>
      </c>
    </row>
    <row r="50" ht="12.75">
      <c r="A50" s="122"/>
    </row>
    <row r="51" spans="1:2" ht="12.75">
      <c r="A51" s="122"/>
      <c r="B51" s="83" t="s">
        <v>36</v>
      </c>
    </row>
    <row r="52" spans="1:3" ht="12.75">
      <c r="A52" s="122"/>
      <c r="B52" s="123" t="s">
        <v>231</v>
      </c>
      <c r="C52" s="363">
        <v>40567</v>
      </c>
    </row>
    <row r="53" spans="1:3" ht="12.75">
      <c r="A53" s="122"/>
      <c r="B53" s="123"/>
      <c r="C53" s="123"/>
    </row>
  </sheetData>
  <sheetProtection password="CA7F" sheet="1" objects="1" scenarios="1" insertRows="0" selectLockedCells="1"/>
  <printOptions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7">
      <selection activeCell="F54" sqref="F54"/>
    </sheetView>
  </sheetViews>
  <sheetFormatPr defaultColWidth="9.00390625" defaultRowHeight="12.75"/>
  <cols>
    <col min="1" max="1" width="3.75390625" style="83" customWidth="1"/>
    <col min="2" max="2" width="10.375" style="83" customWidth="1"/>
    <col min="3" max="3" width="18.00390625" style="83" customWidth="1"/>
    <col min="4" max="4" width="16.625" style="83" customWidth="1"/>
    <col min="5" max="5" width="21.25390625" style="83" customWidth="1"/>
    <col min="6" max="6" width="19.875" style="83" customWidth="1"/>
    <col min="7" max="7" width="4.75390625" style="83" customWidth="1"/>
    <col min="8" max="8" width="20.25390625" style="83" customWidth="1"/>
    <col min="9" max="9" width="19.25390625" style="83" customWidth="1"/>
    <col min="10" max="16384" width="9.125" style="83" customWidth="1"/>
  </cols>
  <sheetData>
    <row r="1" spans="1:6" ht="14.25" customHeight="1">
      <c r="A1" s="366" t="s">
        <v>226</v>
      </c>
      <c r="B1" s="366"/>
      <c r="C1" s="366"/>
      <c r="D1" s="366"/>
      <c r="E1" s="366"/>
      <c r="F1" s="83" t="s">
        <v>37</v>
      </c>
    </row>
    <row r="2" ht="12.75">
      <c r="B2" s="119"/>
    </row>
    <row r="3" spans="1:6" ht="15.75">
      <c r="A3" s="84"/>
      <c r="B3" s="84" t="s">
        <v>176</v>
      </c>
      <c r="F3" s="84"/>
    </row>
    <row r="4" spans="1:6" ht="16.5" thickBot="1">
      <c r="A4" s="84"/>
      <c r="B4" s="84"/>
      <c r="F4" s="84"/>
    </row>
    <row r="5" spans="1:6" ht="16.5" customHeight="1">
      <c r="A5" s="85" t="s">
        <v>3</v>
      </c>
      <c r="B5" s="367" t="s">
        <v>200</v>
      </c>
      <c r="C5" s="367"/>
      <c r="D5" s="367"/>
      <c r="E5" s="367"/>
      <c r="F5" s="70">
        <v>5935247.08</v>
      </c>
    </row>
    <row r="6" spans="1:6" ht="16.5" customHeight="1">
      <c r="A6" s="94"/>
      <c r="B6" s="368" t="s">
        <v>38</v>
      </c>
      <c r="C6" s="368"/>
      <c r="D6" s="368"/>
      <c r="E6" s="368"/>
      <c r="F6" s="71"/>
    </row>
    <row r="7" spans="1:6" ht="16.5" customHeight="1">
      <c r="A7" s="87"/>
      <c r="B7" s="369" t="s">
        <v>202</v>
      </c>
      <c r="C7" s="370"/>
      <c r="D7" s="370"/>
      <c r="E7" s="371"/>
      <c r="F7" s="72"/>
    </row>
    <row r="8" spans="1:9" ht="16.5" customHeight="1">
      <c r="A8" s="88" t="s">
        <v>4</v>
      </c>
      <c r="B8" s="369" t="s">
        <v>209</v>
      </c>
      <c r="C8" s="370"/>
      <c r="D8" s="370"/>
      <c r="E8" s="371"/>
      <c r="F8" s="73">
        <v>-5000000</v>
      </c>
      <c r="H8" s="372" t="s">
        <v>211</v>
      </c>
      <c r="I8" s="372"/>
    </row>
    <row r="9" spans="1:9" ht="16.5" customHeight="1">
      <c r="A9" s="89" t="s">
        <v>5</v>
      </c>
      <c r="B9" s="373" t="s">
        <v>177</v>
      </c>
      <c r="C9" s="374"/>
      <c r="D9" s="374"/>
      <c r="E9" s="375"/>
      <c r="F9" s="90"/>
      <c r="H9" s="91" t="s">
        <v>183</v>
      </c>
      <c r="I9" s="91" t="s">
        <v>224</v>
      </c>
    </row>
    <row r="10" spans="1:9" ht="16.5" customHeight="1">
      <c r="A10" s="92"/>
      <c r="B10" s="376" t="s">
        <v>223</v>
      </c>
      <c r="C10" s="377"/>
      <c r="D10" s="377"/>
      <c r="E10" s="378"/>
      <c r="F10" s="93">
        <f>H10+I10</f>
        <v>5303491.33</v>
      </c>
      <c r="H10" s="74">
        <v>5303491.33</v>
      </c>
      <c r="I10" s="74"/>
    </row>
    <row r="11" spans="1:6" ht="12" customHeight="1">
      <c r="A11" s="94"/>
      <c r="B11" s="379"/>
      <c r="C11" s="380"/>
      <c r="D11" s="380"/>
      <c r="E11" s="381"/>
      <c r="F11" s="95"/>
    </row>
    <row r="12" spans="1:6" ht="12" customHeight="1">
      <c r="A12" s="92" t="s">
        <v>6</v>
      </c>
      <c r="B12" s="376" t="s">
        <v>225</v>
      </c>
      <c r="C12" s="377"/>
      <c r="D12" s="377"/>
      <c r="E12" s="378"/>
      <c r="F12" s="73">
        <v>0</v>
      </c>
    </row>
    <row r="13" spans="1:6" ht="12" customHeight="1">
      <c r="A13" s="96"/>
      <c r="B13" s="379"/>
      <c r="C13" s="380"/>
      <c r="D13" s="380"/>
      <c r="E13" s="380"/>
      <c r="F13" s="97"/>
    </row>
    <row r="14" spans="1:6" ht="12" customHeight="1">
      <c r="A14" s="87" t="s">
        <v>7</v>
      </c>
      <c r="B14" s="382" t="s">
        <v>130</v>
      </c>
      <c r="C14" s="383"/>
      <c r="D14" s="383"/>
      <c r="E14" s="383"/>
      <c r="F14" s="75">
        <v>0</v>
      </c>
    </row>
    <row r="15" spans="1:6" ht="12" customHeight="1">
      <c r="A15" s="89"/>
      <c r="B15" s="384"/>
      <c r="C15" s="385"/>
      <c r="D15" s="385"/>
      <c r="E15" s="386"/>
      <c r="F15" s="98"/>
    </row>
    <row r="16" spans="1:6" ht="12" customHeight="1">
      <c r="A16" s="92" t="s">
        <v>8</v>
      </c>
      <c r="B16" s="376" t="s">
        <v>39</v>
      </c>
      <c r="C16" s="377"/>
      <c r="D16" s="377"/>
      <c r="E16" s="378"/>
      <c r="F16" s="76">
        <v>0</v>
      </c>
    </row>
    <row r="17" spans="1:6" ht="12" customHeight="1">
      <c r="A17" s="88"/>
      <c r="B17" s="382"/>
      <c r="C17" s="383"/>
      <c r="D17" s="383"/>
      <c r="E17" s="383"/>
      <c r="F17" s="97"/>
    </row>
    <row r="18" spans="1:6" ht="12" customHeight="1">
      <c r="A18" s="88" t="s">
        <v>10</v>
      </c>
      <c r="B18" s="382" t="s">
        <v>178</v>
      </c>
      <c r="C18" s="383"/>
      <c r="D18" s="383"/>
      <c r="E18" s="383"/>
      <c r="F18" s="75">
        <v>0</v>
      </c>
    </row>
    <row r="19" spans="1:6" ht="12" customHeight="1">
      <c r="A19" s="89"/>
      <c r="B19" s="373"/>
      <c r="C19" s="374"/>
      <c r="D19" s="374"/>
      <c r="E19" s="375"/>
      <c r="F19" s="98"/>
    </row>
    <row r="20" spans="1:6" ht="15" customHeight="1">
      <c r="A20" s="99" t="s">
        <v>40</v>
      </c>
      <c r="B20" s="404" t="s">
        <v>179</v>
      </c>
      <c r="C20" s="405"/>
      <c r="D20" s="405"/>
      <c r="E20" s="406"/>
      <c r="F20" s="100">
        <f>F5+SUM(F8:F19)</f>
        <v>6238738.41</v>
      </c>
    </row>
    <row r="21" spans="1:6" ht="12" customHeight="1">
      <c r="A21" s="89"/>
      <c r="B21" s="373"/>
      <c r="C21" s="374"/>
      <c r="D21" s="374"/>
      <c r="E21" s="375"/>
      <c r="F21" s="98"/>
    </row>
    <row r="22" spans="1:6" ht="15" customHeight="1">
      <c r="A22" s="101" t="s">
        <v>41</v>
      </c>
      <c r="B22" s="387" t="s">
        <v>180</v>
      </c>
      <c r="C22" s="388"/>
      <c r="D22" s="388"/>
      <c r="E22" s="389"/>
      <c r="F22" s="102">
        <f>D27+D29+D31+D33+D35+D37+D39+D41+D43+D45</f>
        <v>149918</v>
      </c>
    </row>
    <row r="23" spans="1:6" ht="12.75">
      <c r="A23" s="88"/>
      <c r="B23" s="382" t="s">
        <v>42</v>
      </c>
      <c r="C23" s="383"/>
      <c r="D23" s="383"/>
      <c r="E23" s="383"/>
      <c r="F23" s="90"/>
    </row>
    <row r="24" spans="1:6" ht="12.75">
      <c r="A24" s="88"/>
      <c r="B24" s="86" t="s">
        <v>188</v>
      </c>
      <c r="C24" s="86" t="s">
        <v>193</v>
      </c>
      <c r="D24" s="86" t="s">
        <v>184</v>
      </c>
      <c r="E24" s="396" t="s">
        <v>185</v>
      </c>
      <c r="F24" s="397"/>
    </row>
    <row r="25" spans="1:7" ht="12.75" customHeight="1">
      <c r="A25" s="88"/>
      <c r="B25" s="103" t="s">
        <v>43</v>
      </c>
      <c r="C25" s="104" t="s">
        <v>61</v>
      </c>
      <c r="D25" s="104" t="s">
        <v>61</v>
      </c>
      <c r="E25" s="104" t="s">
        <v>186</v>
      </c>
      <c r="F25" s="105" t="s">
        <v>187</v>
      </c>
      <c r="G25" s="106"/>
    </row>
    <row r="26" spans="1:6" s="209" customFormat="1" ht="15" customHeight="1">
      <c r="A26" s="208"/>
      <c r="B26" s="398" t="s">
        <v>217</v>
      </c>
      <c r="C26" s="399"/>
      <c r="D26" s="399"/>
      <c r="E26" s="399"/>
      <c r="F26" s="400"/>
    </row>
    <row r="27" spans="1:6" s="209" customFormat="1" ht="15" customHeight="1">
      <c r="A27" s="208"/>
      <c r="B27" s="210" t="s">
        <v>192</v>
      </c>
      <c r="C27" s="211">
        <v>0</v>
      </c>
      <c r="D27" s="211">
        <v>149918</v>
      </c>
      <c r="E27" s="211">
        <v>149918</v>
      </c>
      <c r="F27" s="216"/>
    </row>
    <row r="28" spans="1:6" ht="15" customHeight="1">
      <c r="A28" s="88"/>
      <c r="B28" s="401" t="s">
        <v>232</v>
      </c>
      <c r="C28" s="402"/>
      <c r="D28" s="402"/>
      <c r="E28" s="402"/>
      <c r="F28" s="403"/>
    </row>
    <row r="29" spans="1:6" ht="15" customHeight="1">
      <c r="A29" s="88"/>
      <c r="B29" s="78"/>
      <c r="C29" s="79"/>
      <c r="D29" s="79"/>
      <c r="E29" s="79"/>
      <c r="F29" s="213"/>
    </row>
    <row r="30" spans="1:6" ht="15" customHeight="1">
      <c r="A30" s="88"/>
      <c r="B30" s="393"/>
      <c r="C30" s="394"/>
      <c r="D30" s="394"/>
      <c r="E30" s="394"/>
      <c r="F30" s="395"/>
    </row>
    <row r="31" spans="1:6" ht="15" customHeight="1">
      <c r="A31" s="88"/>
      <c r="B31" s="78"/>
      <c r="C31" s="79"/>
      <c r="D31" s="79"/>
      <c r="E31" s="79"/>
      <c r="F31" s="213"/>
    </row>
    <row r="32" spans="1:6" ht="15" customHeight="1">
      <c r="A32" s="88"/>
      <c r="B32" s="393"/>
      <c r="C32" s="394"/>
      <c r="D32" s="394"/>
      <c r="E32" s="394"/>
      <c r="F32" s="395"/>
    </row>
    <row r="33" spans="1:6" ht="15" customHeight="1">
      <c r="A33" s="88"/>
      <c r="B33" s="78"/>
      <c r="C33" s="79"/>
      <c r="D33" s="79"/>
      <c r="E33" s="79"/>
      <c r="F33" s="213"/>
    </row>
    <row r="34" spans="1:6" ht="15" customHeight="1">
      <c r="A34" s="88"/>
      <c r="B34" s="393"/>
      <c r="C34" s="394"/>
      <c r="D34" s="394"/>
      <c r="E34" s="394"/>
      <c r="F34" s="395"/>
    </row>
    <row r="35" spans="1:6" ht="15" customHeight="1">
      <c r="A35" s="88"/>
      <c r="B35" s="78"/>
      <c r="C35" s="79"/>
      <c r="D35" s="79"/>
      <c r="E35" s="79"/>
      <c r="F35" s="213"/>
    </row>
    <row r="36" spans="1:6" ht="15" customHeight="1">
      <c r="A36" s="88"/>
      <c r="B36" s="393"/>
      <c r="C36" s="394"/>
      <c r="D36" s="394"/>
      <c r="E36" s="394"/>
      <c r="F36" s="395"/>
    </row>
    <row r="37" spans="1:6" ht="15" customHeight="1">
      <c r="A37" s="88"/>
      <c r="B37" s="78"/>
      <c r="C37" s="79"/>
      <c r="D37" s="79"/>
      <c r="E37" s="79"/>
      <c r="F37" s="213"/>
    </row>
    <row r="38" spans="1:6" ht="15" customHeight="1">
      <c r="A38" s="88"/>
      <c r="B38" s="393"/>
      <c r="C38" s="394"/>
      <c r="D38" s="394"/>
      <c r="E38" s="394"/>
      <c r="F38" s="395"/>
    </row>
    <row r="39" spans="1:6" ht="15" customHeight="1">
      <c r="A39" s="88"/>
      <c r="B39" s="82"/>
      <c r="C39" s="217"/>
      <c r="D39" s="217"/>
      <c r="E39" s="217"/>
      <c r="F39" s="218"/>
    </row>
    <row r="40" spans="1:6" ht="15" customHeight="1">
      <c r="A40" s="88"/>
      <c r="B40" s="393"/>
      <c r="C40" s="394"/>
      <c r="D40" s="394"/>
      <c r="E40" s="394"/>
      <c r="F40" s="395"/>
    </row>
    <row r="41" spans="1:6" ht="15" customHeight="1">
      <c r="A41" s="88"/>
      <c r="B41" s="78"/>
      <c r="C41" s="79"/>
      <c r="D41" s="79"/>
      <c r="E41" s="79"/>
      <c r="F41" s="213"/>
    </row>
    <row r="42" spans="1:6" ht="15" customHeight="1">
      <c r="A42" s="88"/>
      <c r="B42" s="393"/>
      <c r="C42" s="394"/>
      <c r="D42" s="394"/>
      <c r="E42" s="394"/>
      <c r="F42" s="395"/>
    </row>
    <row r="43" spans="1:6" ht="15" customHeight="1">
      <c r="A43" s="88"/>
      <c r="B43" s="78"/>
      <c r="C43" s="79"/>
      <c r="D43" s="79"/>
      <c r="E43" s="79"/>
      <c r="F43" s="213"/>
    </row>
    <row r="44" spans="1:20" s="47" customFormat="1" ht="15" customHeight="1">
      <c r="A44" s="88"/>
      <c r="B44" s="393"/>
      <c r="C44" s="394"/>
      <c r="D44" s="394"/>
      <c r="E44" s="394"/>
      <c r="F44" s="395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</row>
    <row r="45" spans="1:20" s="47" customFormat="1" ht="15" customHeight="1">
      <c r="A45" s="88"/>
      <c r="B45" s="78"/>
      <c r="C45" s="79"/>
      <c r="D45" s="79"/>
      <c r="E45" s="79"/>
      <c r="F45" s="21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1:6" ht="15" customHeight="1">
      <c r="A46" s="88" t="s">
        <v>44</v>
      </c>
      <c r="B46" s="390" t="s">
        <v>181</v>
      </c>
      <c r="C46" s="391"/>
      <c r="D46" s="391"/>
      <c r="E46" s="392"/>
      <c r="F46" s="184"/>
    </row>
    <row r="47" spans="1:6" ht="15" customHeight="1" thickBot="1">
      <c r="A47" s="107"/>
      <c r="B47" s="108"/>
      <c r="C47" s="108"/>
      <c r="D47" s="108"/>
      <c r="E47" s="108"/>
      <c r="F47" s="109"/>
    </row>
    <row r="48" spans="1:6" ht="16.5" customHeight="1">
      <c r="A48" s="110" t="s">
        <v>137</v>
      </c>
      <c r="B48" s="111" t="s">
        <v>201</v>
      </c>
      <c r="C48" s="112"/>
      <c r="D48" s="112"/>
      <c r="E48" s="113"/>
      <c r="F48" s="114">
        <f>F20-F22-F46</f>
        <v>6088820.41</v>
      </c>
    </row>
    <row r="49" spans="1:6" ht="16.5" customHeight="1">
      <c r="A49" s="115"/>
      <c r="B49" s="116" t="s">
        <v>123</v>
      </c>
      <c r="C49" s="106"/>
      <c r="D49" s="106"/>
      <c r="E49" s="106"/>
      <c r="F49" s="354">
        <v>0</v>
      </c>
    </row>
    <row r="50" spans="1:6" ht="16.5" customHeight="1" thickBot="1">
      <c r="A50" s="107"/>
      <c r="B50" s="117" t="s">
        <v>182</v>
      </c>
      <c r="C50" s="108"/>
      <c r="D50" s="108"/>
      <c r="E50" s="108"/>
      <c r="F50" s="118"/>
    </row>
    <row r="51" spans="1:6" ht="12.75">
      <c r="A51" s="86"/>
      <c r="B51" s="120"/>
      <c r="F51" s="121"/>
    </row>
    <row r="52" spans="1:2" ht="12.75">
      <c r="A52" s="122"/>
      <c r="B52" s="83" t="s">
        <v>212</v>
      </c>
    </row>
    <row r="53" spans="2:6" ht="12.75">
      <c r="B53" s="123" t="s">
        <v>233</v>
      </c>
      <c r="C53" s="123"/>
      <c r="D53" s="123"/>
      <c r="E53" s="185">
        <v>296550215</v>
      </c>
      <c r="F53" s="364">
        <v>40567</v>
      </c>
    </row>
    <row r="54" spans="2:6" ht="12.75">
      <c r="B54" s="123"/>
      <c r="C54" s="123"/>
      <c r="D54" s="123"/>
      <c r="E54" s="123"/>
      <c r="F54" s="123"/>
    </row>
  </sheetData>
  <sheetProtection password="CA7F" sheet="1" objects="1" scenarios="1" selectLockedCells="1"/>
  <mergeCells count="33">
    <mergeCell ref="A1:E1"/>
    <mergeCell ref="B40:F40"/>
    <mergeCell ref="B42:F42"/>
    <mergeCell ref="B44:F44"/>
    <mergeCell ref="E24:F24"/>
    <mergeCell ref="B26:F26"/>
    <mergeCell ref="B28:F28"/>
    <mergeCell ref="B30:F30"/>
    <mergeCell ref="B20:E20"/>
    <mergeCell ref="B21:E21"/>
    <mergeCell ref="B46:E46"/>
    <mergeCell ref="B32:F32"/>
    <mergeCell ref="B34:F34"/>
    <mergeCell ref="B36:F36"/>
    <mergeCell ref="B38:F38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H8:I8"/>
    <mergeCell ref="B9:E9"/>
    <mergeCell ref="B10:E10"/>
    <mergeCell ref="B11:E11"/>
    <mergeCell ref="B5:E5"/>
    <mergeCell ref="B6:E6"/>
    <mergeCell ref="B7:E7"/>
    <mergeCell ref="B8:E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:E1"/>
    </sheetView>
  </sheetViews>
  <sheetFormatPr defaultColWidth="9.00390625" defaultRowHeight="12.75"/>
  <cols>
    <col min="1" max="1" width="4.125" style="83" customWidth="1"/>
    <col min="2" max="2" width="10.375" style="83" customWidth="1"/>
    <col min="3" max="3" width="19.25390625" style="83" customWidth="1"/>
    <col min="4" max="4" width="17.375" style="83" customWidth="1"/>
    <col min="5" max="5" width="19.625" style="83" customWidth="1"/>
    <col min="6" max="6" width="21.125" style="83" customWidth="1"/>
    <col min="7" max="7" width="4.75390625" style="83" customWidth="1"/>
    <col min="8" max="8" width="18.875" style="83" customWidth="1"/>
    <col min="9" max="9" width="20.125" style="83" customWidth="1"/>
    <col min="10" max="16384" width="9.125" style="83" customWidth="1"/>
  </cols>
  <sheetData>
    <row r="1" spans="1:6" ht="14.25" customHeight="1">
      <c r="A1" s="366" t="s">
        <v>0</v>
      </c>
      <c r="B1" s="366"/>
      <c r="C1" s="366"/>
      <c r="D1" s="366"/>
      <c r="E1" s="366"/>
      <c r="F1" s="83" t="s">
        <v>37</v>
      </c>
    </row>
    <row r="2" ht="12.75">
      <c r="B2" s="119"/>
    </row>
    <row r="3" spans="1:6" ht="15.75">
      <c r="A3" s="84"/>
      <c r="B3" s="84" t="s">
        <v>176</v>
      </c>
      <c r="F3" s="84"/>
    </row>
    <row r="4" spans="1:6" ht="16.5" thickBot="1">
      <c r="A4" s="84"/>
      <c r="B4" s="84"/>
      <c r="F4" s="84"/>
    </row>
    <row r="5" spans="1:6" ht="16.5" customHeight="1">
      <c r="A5" s="85" t="s">
        <v>3</v>
      </c>
      <c r="B5" s="367" t="s">
        <v>200</v>
      </c>
      <c r="C5" s="367"/>
      <c r="D5" s="367"/>
      <c r="E5" s="367"/>
      <c r="F5" s="70"/>
    </row>
    <row r="6" spans="1:6" ht="16.5" customHeight="1">
      <c r="A6" s="94"/>
      <c r="B6" s="368" t="s">
        <v>38</v>
      </c>
      <c r="C6" s="368"/>
      <c r="D6" s="368"/>
      <c r="E6" s="368"/>
      <c r="F6" s="71"/>
    </row>
    <row r="7" spans="1:6" ht="16.5" customHeight="1">
      <c r="A7" s="87"/>
      <c r="B7" s="369" t="s">
        <v>202</v>
      </c>
      <c r="C7" s="370"/>
      <c r="D7" s="370"/>
      <c r="E7" s="371"/>
      <c r="F7" s="72"/>
    </row>
    <row r="8" spans="1:9" ht="16.5" customHeight="1">
      <c r="A8" s="88" t="s">
        <v>4</v>
      </c>
      <c r="B8" s="369" t="s">
        <v>209</v>
      </c>
      <c r="C8" s="370"/>
      <c r="D8" s="370"/>
      <c r="E8" s="371"/>
      <c r="F8" s="73"/>
      <c r="H8" s="372" t="s">
        <v>211</v>
      </c>
      <c r="I8" s="372"/>
    </row>
    <row r="9" spans="1:9" ht="16.5" customHeight="1">
      <c r="A9" s="89" t="s">
        <v>5</v>
      </c>
      <c r="B9" s="373" t="s">
        <v>177</v>
      </c>
      <c r="C9" s="374"/>
      <c r="D9" s="374"/>
      <c r="E9" s="375"/>
      <c r="F9" s="90"/>
      <c r="H9" s="91" t="s">
        <v>183</v>
      </c>
      <c r="I9" s="91" t="s">
        <v>224</v>
      </c>
    </row>
    <row r="10" spans="1:9" ht="16.5" customHeight="1">
      <c r="A10" s="92"/>
      <c r="B10" s="376" t="s">
        <v>223</v>
      </c>
      <c r="C10" s="377"/>
      <c r="D10" s="377"/>
      <c r="E10" s="378"/>
      <c r="F10" s="93">
        <f>H10+I10</f>
        <v>0</v>
      </c>
      <c r="H10" s="74"/>
      <c r="I10" s="74"/>
    </row>
    <row r="11" spans="1:6" ht="12" customHeight="1">
      <c r="A11" s="94"/>
      <c r="B11" s="379"/>
      <c r="C11" s="380"/>
      <c r="D11" s="380"/>
      <c r="E11" s="381"/>
      <c r="F11" s="95"/>
    </row>
    <row r="12" spans="1:6" ht="12" customHeight="1">
      <c r="A12" s="92" t="s">
        <v>6</v>
      </c>
      <c r="B12" s="376" t="s">
        <v>225</v>
      </c>
      <c r="C12" s="377"/>
      <c r="D12" s="377"/>
      <c r="E12" s="378"/>
      <c r="F12" s="73"/>
    </row>
    <row r="13" spans="1:6" ht="12" customHeight="1">
      <c r="A13" s="96"/>
      <c r="B13" s="379"/>
      <c r="C13" s="380"/>
      <c r="D13" s="380"/>
      <c r="E13" s="380"/>
      <c r="F13" s="97"/>
    </row>
    <row r="14" spans="1:6" ht="12" customHeight="1">
      <c r="A14" s="87" t="s">
        <v>7</v>
      </c>
      <c r="B14" s="382" t="s">
        <v>130</v>
      </c>
      <c r="C14" s="383"/>
      <c r="D14" s="383"/>
      <c r="E14" s="383"/>
      <c r="F14" s="75"/>
    </row>
    <row r="15" spans="1:6" ht="12" customHeight="1">
      <c r="A15" s="89"/>
      <c r="B15" s="384"/>
      <c r="C15" s="385"/>
      <c r="D15" s="385"/>
      <c r="E15" s="386"/>
      <c r="F15" s="98"/>
    </row>
    <row r="16" spans="1:6" ht="12" customHeight="1">
      <c r="A16" s="92" t="s">
        <v>8</v>
      </c>
      <c r="B16" s="376" t="s">
        <v>39</v>
      </c>
      <c r="C16" s="377"/>
      <c r="D16" s="377"/>
      <c r="E16" s="378"/>
      <c r="F16" s="76"/>
    </row>
    <row r="17" spans="1:6" ht="12" customHeight="1">
      <c r="A17" s="88"/>
      <c r="B17" s="382"/>
      <c r="C17" s="383"/>
      <c r="D17" s="383"/>
      <c r="E17" s="383"/>
      <c r="F17" s="97"/>
    </row>
    <row r="18" spans="1:6" ht="12" customHeight="1">
      <c r="A18" s="88" t="s">
        <v>10</v>
      </c>
      <c r="B18" s="382" t="s">
        <v>178</v>
      </c>
      <c r="C18" s="383"/>
      <c r="D18" s="383"/>
      <c r="E18" s="383"/>
      <c r="F18" s="75"/>
    </row>
    <row r="19" spans="1:6" ht="12" customHeight="1">
      <c r="A19" s="89"/>
      <c r="B19" s="373"/>
      <c r="C19" s="374"/>
      <c r="D19" s="374"/>
      <c r="E19" s="375"/>
      <c r="F19" s="98"/>
    </row>
    <row r="20" spans="1:6" ht="15" customHeight="1">
      <c r="A20" s="99" t="s">
        <v>40</v>
      </c>
      <c r="B20" s="404" t="s">
        <v>179</v>
      </c>
      <c r="C20" s="405"/>
      <c r="D20" s="405"/>
      <c r="E20" s="406"/>
      <c r="F20" s="100">
        <f>F5+SUM(F8:F19)</f>
        <v>0</v>
      </c>
    </row>
    <row r="21" spans="1:6" ht="12" customHeight="1">
      <c r="A21" s="89"/>
      <c r="B21" s="373"/>
      <c r="C21" s="374"/>
      <c r="D21" s="374"/>
      <c r="E21" s="375"/>
      <c r="F21" s="98"/>
    </row>
    <row r="22" spans="1:6" ht="15" customHeight="1">
      <c r="A22" s="101" t="s">
        <v>41</v>
      </c>
      <c r="B22" s="387" t="s">
        <v>180</v>
      </c>
      <c r="C22" s="388"/>
      <c r="D22" s="388"/>
      <c r="E22" s="389"/>
      <c r="F22" s="102">
        <f>D27+D29+D31+D33+D35+D37+D39+D41+D43+D45</f>
        <v>0</v>
      </c>
    </row>
    <row r="23" spans="1:6" ht="12.75">
      <c r="A23" s="88"/>
      <c r="B23" s="382" t="s">
        <v>42</v>
      </c>
      <c r="C23" s="383"/>
      <c r="D23" s="383"/>
      <c r="E23" s="383"/>
      <c r="F23" s="90"/>
    </row>
    <row r="24" spans="1:6" ht="12.75">
      <c r="A24" s="88"/>
      <c r="B24" s="86" t="s">
        <v>188</v>
      </c>
      <c r="C24" s="86" t="s">
        <v>193</v>
      </c>
      <c r="D24" s="86" t="s">
        <v>184</v>
      </c>
      <c r="E24" s="396" t="s">
        <v>185</v>
      </c>
      <c r="F24" s="397"/>
    </row>
    <row r="25" spans="1:7" ht="12.75" customHeight="1">
      <c r="A25" s="88"/>
      <c r="B25" s="103" t="s">
        <v>43</v>
      </c>
      <c r="C25" s="104" t="s">
        <v>61</v>
      </c>
      <c r="D25" s="104" t="s">
        <v>61</v>
      </c>
      <c r="E25" s="104" t="s">
        <v>186</v>
      </c>
      <c r="F25" s="105" t="s">
        <v>187</v>
      </c>
      <c r="G25" s="106"/>
    </row>
    <row r="26" spans="1:6" s="209" customFormat="1" ht="15" customHeight="1">
      <c r="A26" s="208"/>
      <c r="B26" s="398" t="s">
        <v>217</v>
      </c>
      <c r="C26" s="399"/>
      <c r="D26" s="399"/>
      <c r="E26" s="399"/>
      <c r="F26" s="400"/>
    </row>
    <row r="27" spans="1:6" s="209" customFormat="1" ht="15" customHeight="1">
      <c r="A27" s="208"/>
      <c r="B27" s="210" t="s">
        <v>192</v>
      </c>
      <c r="C27" s="211">
        <v>0</v>
      </c>
      <c r="D27" s="211">
        <v>0</v>
      </c>
      <c r="E27" s="211">
        <v>0</v>
      </c>
      <c r="F27" s="212">
        <v>0</v>
      </c>
    </row>
    <row r="28" spans="1:6" s="203" customFormat="1" ht="15" customHeight="1">
      <c r="A28" s="204"/>
      <c r="B28" s="407"/>
      <c r="C28" s="408"/>
      <c r="D28" s="408"/>
      <c r="E28" s="408"/>
      <c r="F28" s="409"/>
    </row>
    <row r="29" spans="1:6" s="207" customFormat="1" ht="15" customHeight="1">
      <c r="A29" s="204"/>
      <c r="B29" s="78"/>
      <c r="C29" s="205"/>
      <c r="D29" s="205"/>
      <c r="E29" s="205"/>
      <c r="F29" s="206"/>
    </row>
    <row r="30" spans="1:6" ht="15" customHeight="1">
      <c r="A30" s="88"/>
      <c r="B30" s="393"/>
      <c r="C30" s="394"/>
      <c r="D30" s="394"/>
      <c r="E30" s="394"/>
      <c r="F30" s="395"/>
    </row>
    <row r="31" spans="1:6" ht="15" customHeight="1">
      <c r="A31" s="88"/>
      <c r="B31" s="78"/>
      <c r="C31" s="79"/>
      <c r="D31" s="79"/>
      <c r="E31" s="79"/>
      <c r="F31" s="80"/>
    </row>
    <row r="32" spans="1:6" ht="15" customHeight="1">
      <c r="A32" s="88"/>
      <c r="B32" s="393"/>
      <c r="C32" s="394"/>
      <c r="D32" s="394"/>
      <c r="E32" s="394"/>
      <c r="F32" s="395"/>
    </row>
    <row r="33" spans="1:6" ht="15" customHeight="1">
      <c r="A33" s="88"/>
      <c r="B33" s="78"/>
      <c r="C33" s="79"/>
      <c r="D33" s="79"/>
      <c r="E33" s="79"/>
      <c r="F33" s="80"/>
    </row>
    <row r="34" spans="1:6" ht="15" customHeight="1">
      <c r="A34" s="88"/>
      <c r="B34" s="393"/>
      <c r="C34" s="394"/>
      <c r="D34" s="394"/>
      <c r="E34" s="394"/>
      <c r="F34" s="395"/>
    </row>
    <row r="35" spans="1:6" ht="15" customHeight="1">
      <c r="A35" s="88"/>
      <c r="B35" s="78"/>
      <c r="C35" s="79"/>
      <c r="D35" s="79"/>
      <c r="E35" s="79"/>
      <c r="F35" s="80"/>
    </row>
    <row r="36" spans="1:6" ht="15" customHeight="1">
      <c r="A36" s="88"/>
      <c r="B36" s="393"/>
      <c r="C36" s="394"/>
      <c r="D36" s="394"/>
      <c r="E36" s="394"/>
      <c r="F36" s="395"/>
    </row>
    <row r="37" spans="1:6" ht="15" customHeight="1">
      <c r="A37" s="88"/>
      <c r="B37" s="78"/>
      <c r="C37" s="79"/>
      <c r="D37" s="79"/>
      <c r="E37" s="79"/>
      <c r="F37" s="213"/>
    </row>
    <row r="38" spans="1:6" ht="15" customHeight="1">
      <c r="A38" s="88"/>
      <c r="B38" s="393"/>
      <c r="C38" s="394"/>
      <c r="D38" s="394"/>
      <c r="E38" s="394"/>
      <c r="F38" s="395"/>
    </row>
    <row r="39" spans="1:6" ht="15" customHeight="1">
      <c r="A39" s="88"/>
      <c r="B39" s="82"/>
      <c r="C39" s="214"/>
      <c r="D39" s="217"/>
      <c r="E39" s="214"/>
      <c r="F39" s="215"/>
    </row>
    <row r="40" spans="1:6" ht="15" customHeight="1">
      <c r="A40" s="88"/>
      <c r="B40" s="393"/>
      <c r="C40" s="394"/>
      <c r="D40" s="394"/>
      <c r="E40" s="394"/>
      <c r="F40" s="395"/>
    </row>
    <row r="41" spans="1:6" ht="15" customHeight="1">
      <c r="A41" s="88"/>
      <c r="B41" s="78"/>
      <c r="C41" s="79"/>
      <c r="D41" s="79"/>
      <c r="E41" s="79"/>
      <c r="F41" s="213"/>
    </row>
    <row r="42" spans="1:6" ht="15" customHeight="1">
      <c r="A42" s="88"/>
      <c r="B42" s="393"/>
      <c r="C42" s="394"/>
      <c r="D42" s="394"/>
      <c r="E42" s="394"/>
      <c r="F42" s="395"/>
    </row>
    <row r="43" spans="1:6" ht="15" customHeight="1">
      <c r="A43" s="88"/>
      <c r="B43" s="78"/>
      <c r="C43" s="79"/>
      <c r="D43" s="79"/>
      <c r="E43" s="79"/>
      <c r="F43" s="213"/>
    </row>
    <row r="44" spans="1:9" s="47" customFormat="1" ht="15" customHeight="1">
      <c r="A44" s="88"/>
      <c r="B44" s="393"/>
      <c r="C44" s="394"/>
      <c r="D44" s="394"/>
      <c r="E44" s="394"/>
      <c r="F44" s="395"/>
      <c r="G44" s="83"/>
      <c r="H44" s="83"/>
      <c r="I44" s="83"/>
    </row>
    <row r="45" spans="1:9" s="47" customFormat="1" ht="15" customHeight="1">
      <c r="A45" s="50"/>
      <c r="B45" s="78"/>
      <c r="C45" s="79"/>
      <c r="D45" s="79"/>
      <c r="E45" s="79"/>
      <c r="F45" s="213"/>
      <c r="G45" s="83"/>
      <c r="H45" s="83"/>
      <c r="I45" s="83"/>
    </row>
    <row r="46" spans="1:6" ht="15" customHeight="1">
      <c r="A46" s="88" t="s">
        <v>44</v>
      </c>
      <c r="B46" s="390" t="s">
        <v>181</v>
      </c>
      <c r="C46" s="391"/>
      <c r="D46" s="391"/>
      <c r="E46" s="392"/>
      <c r="F46" s="77"/>
    </row>
    <row r="47" spans="1:6" ht="15" customHeight="1" thickBot="1">
      <c r="A47" s="107"/>
      <c r="B47" s="108"/>
      <c r="C47" s="108"/>
      <c r="D47" s="108"/>
      <c r="E47" s="108"/>
      <c r="F47" s="109"/>
    </row>
    <row r="48" spans="1:6" ht="16.5" customHeight="1">
      <c r="A48" s="110" t="s">
        <v>137</v>
      </c>
      <c r="B48" s="111" t="s">
        <v>201</v>
      </c>
      <c r="C48" s="112"/>
      <c r="D48" s="112"/>
      <c r="E48" s="113"/>
      <c r="F48" s="114">
        <f>F20-F22-F46</f>
        <v>0</v>
      </c>
    </row>
    <row r="49" spans="1:6" ht="16.5" customHeight="1">
      <c r="A49" s="115"/>
      <c r="B49" s="116" t="s">
        <v>123</v>
      </c>
      <c r="C49" s="106"/>
      <c r="D49" s="106"/>
      <c r="E49" s="106"/>
      <c r="F49" s="354">
        <v>0</v>
      </c>
    </row>
    <row r="50" spans="1:6" ht="16.5" customHeight="1" thickBot="1">
      <c r="A50" s="107"/>
      <c r="B50" s="117" t="s">
        <v>182</v>
      </c>
      <c r="C50" s="108"/>
      <c r="D50" s="108"/>
      <c r="E50" s="108"/>
      <c r="F50" s="118">
        <f>ROUND(H10*0.5-F46,2)</f>
        <v>0</v>
      </c>
    </row>
    <row r="51" spans="1:6" ht="12.75">
      <c r="A51" s="86"/>
      <c r="B51" s="120"/>
      <c r="F51" s="121"/>
    </row>
    <row r="52" spans="1:6" ht="12.75">
      <c r="A52" s="186"/>
      <c r="B52" s="187" t="s">
        <v>213</v>
      </c>
      <c r="C52" s="187"/>
      <c r="D52" s="187"/>
      <c r="E52" s="187"/>
      <c r="F52" s="187"/>
    </row>
    <row r="53" spans="1:6" ht="12.75">
      <c r="A53" s="187"/>
      <c r="B53" s="123"/>
      <c r="C53" s="123"/>
      <c r="D53" s="123"/>
      <c r="E53" s="123"/>
      <c r="F53" s="123"/>
    </row>
  </sheetData>
  <sheetProtection password="CA7F" sheet="1" objects="1" scenarios="1" selectLockedCells="1"/>
  <mergeCells count="33">
    <mergeCell ref="H8:I8"/>
    <mergeCell ref="A1:E1"/>
    <mergeCell ref="B46:E46"/>
    <mergeCell ref="B26:F26"/>
    <mergeCell ref="B28:F28"/>
    <mergeCell ref="B30:F30"/>
    <mergeCell ref="B32:F32"/>
    <mergeCell ref="B34:F34"/>
    <mergeCell ref="B36:F36"/>
    <mergeCell ref="B38:F38"/>
    <mergeCell ref="B40:F40"/>
    <mergeCell ref="B42:F42"/>
    <mergeCell ref="E24:F24"/>
    <mergeCell ref="B44:F44"/>
    <mergeCell ref="B21:E21"/>
    <mergeCell ref="B22:E22"/>
    <mergeCell ref="B23:E23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5:E5"/>
    <mergeCell ref="B6:E6"/>
    <mergeCell ref="B7:E7"/>
    <mergeCell ref="B8:E8"/>
  </mergeCells>
  <printOptions/>
  <pageMargins left="0.7874015748031497" right="0.3937007874015748" top="0.7874015748031497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29" sqref="H29"/>
    </sheetView>
  </sheetViews>
  <sheetFormatPr defaultColWidth="9.00390625" defaultRowHeight="12.75"/>
  <cols>
    <col min="1" max="1" width="4.625" style="0" customWidth="1"/>
    <col min="3" max="3" width="10.875" style="0" customWidth="1"/>
    <col min="4" max="4" width="25.75390625" style="0" customWidth="1"/>
    <col min="5" max="5" width="11.875" style="0" customWidth="1"/>
    <col min="6" max="6" width="11.375" style="0" customWidth="1"/>
    <col min="7" max="7" width="12.75390625" style="0" customWidth="1"/>
    <col min="8" max="8" width="15.375" style="0" customWidth="1"/>
    <col min="9" max="9" width="14.25390625" style="0" customWidth="1"/>
    <col min="10" max="10" width="15.25390625" style="0" customWidth="1"/>
  </cols>
  <sheetData>
    <row r="1" spans="2:10" ht="12.75">
      <c r="B1" s="366" t="s">
        <v>226</v>
      </c>
      <c r="C1" s="366"/>
      <c r="D1" s="366"/>
      <c r="E1" s="366"/>
      <c r="F1" s="366"/>
      <c r="G1" s="366"/>
      <c r="H1" s="366"/>
      <c r="J1" t="s">
        <v>45</v>
      </c>
    </row>
    <row r="3" ht="15.75">
      <c r="A3" s="7" t="s">
        <v>190</v>
      </c>
    </row>
    <row r="4" ht="15.75">
      <c r="A4" s="7"/>
    </row>
    <row r="5" ht="13.5" thickBot="1">
      <c r="D5" s="41"/>
    </row>
    <row r="6" spans="1:10" ht="12.75">
      <c r="A6" s="8" t="s">
        <v>46</v>
      </c>
      <c r="B6" s="11"/>
      <c r="C6" s="11" t="s">
        <v>47</v>
      </c>
      <c r="D6" s="3"/>
      <c r="E6" s="11" t="s">
        <v>48</v>
      </c>
      <c r="F6" s="10"/>
      <c r="G6" s="11" t="s">
        <v>49</v>
      </c>
      <c r="H6" s="20" t="s">
        <v>50</v>
      </c>
      <c r="I6" s="11"/>
      <c r="J6" s="12"/>
    </row>
    <row r="7" spans="1:10" ht="12.75">
      <c r="A7" s="13" t="s">
        <v>51</v>
      </c>
      <c r="B7" s="3" t="s">
        <v>52</v>
      </c>
      <c r="C7" s="3" t="s">
        <v>53</v>
      </c>
      <c r="D7" s="3" t="s">
        <v>54</v>
      </c>
      <c r="E7" s="3">
        <v>2010</v>
      </c>
      <c r="F7" s="3" t="s">
        <v>55</v>
      </c>
      <c r="G7" s="3" t="s">
        <v>56</v>
      </c>
      <c r="H7" s="3" t="s">
        <v>189</v>
      </c>
      <c r="I7" s="3" t="s">
        <v>57</v>
      </c>
      <c r="J7" s="14" t="s">
        <v>58</v>
      </c>
    </row>
    <row r="8" spans="1:10" ht="13.5" thickBot="1">
      <c r="A8" s="15"/>
      <c r="B8" s="16"/>
      <c r="C8" s="6" t="s">
        <v>59</v>
      </c>
      <c r="D8" s="6"/>
      <c r="E8" s="6" t="s">
        <v>60</v>
      </c>
      <c r="F8" s="6" t="s">
        <v>60</v>
      </c>
      <c r="G8" s="6" t="s">
        <v>60</v>
      </c>
      <c r="H8" s="6" t="s">
        <v>61</v>
      </c>
      <c r="I8" s="6" t="s">
        <v>61</v>
      </c>
      <c r="J8" s="42"/>
    </row>
    <row r="9" spans="1:10" ht="18" customHeight="1">
      <c r="A9" s="68"/>
      <c r="B9" s="67"/>
      <c r="C9" s="67"/>
      <c r="D9" s="274"/>
      <c r="E9" s="270"/>
      <c r="F9" s="270"/>
      <c r="G9" s="271">
        <f>E9+F9</f>
        <v>0</v>
      </c>
      <c r="H9" s="188"/>
      <c r="I9" s="49">
        <f>G9*1000-H9</f>
        <v>0</v>
      </c>
      <c r="J9" s="275"/>
    </row>
    <row r="10" spans="1:10" ht="18" customHeight="1">
      <c r="A10" s="64"/>
      <c r="B10" s="65"/>
      <c r="C10" s="65"/>
      <c r="D10" s="202"/>
      <c r="E10" s="272"/>
      <c r="F10" s="272"/>
      <c r="G10" s="271">
        <f aca="true" t="shared" si="0" ref="G10:G24">E10+F10</f>
        <v>0</v>
      </c>
      <c r="H10" s="79"/>
      <c r="I10" s="49">
        <f aca="true" t="shared" si="1" ref="I10:I24">G10*1000-H10</f>
        <v>0</v>
      </c>
      <c r="J10" s="276"/>
    </row>
    <row r="11" spans="1:10" ht="18" customHeight="1">
      <c r="A11" s="64"/>
      <c r="B11" s="65"/>
      <c r="C11" s="65"/>
      <c r="D11" s="202"/>
      <c r="E11" s="272"/>
      <c r="F11" s="272"/>
      <c r="G11" s="271">
        <f t="shared" si="0"/>
        <v>0</v>
      </c>
      <c r="H11" s="79"/>
      <c r="I11" s="49">
        <f t="shared" si="1"/>
        <v>0</v>
      </c>
      <c r="J11" s="276"/>
    </row>
    <row r="12" spans="1:10" ht="18" customHeight="1">
      <c r="A12" s="64"/>
      <c r="B12" s="65"/>
      <c r="C12" s="65"/>
      <c r="D12" s="202"/>
      <c r="E12" s="272"/>
      <c r="F12" s="272"/>
      <c r="G12" s="271">
        <f t="shared" si="0"/>
        <v>0</v>
      </c>
      <c r="H12" s="79"/>
      <c r="I12" s="49">
        <f t="shared" si="1"/>
        <v>0</v>
      </c>
      <c r="J12" s="276"/>
    </row>
    <row r="13" spans="1:10" ht="18" customHeight="1">
      <c r="A13" s="64"/>
      <c r="B13" s="65"/>
      <c r="C13" s="65"/>
      <c r="D13" s="202"/>
      <c r="E13" s="272"/>
      <c r="F13" s="272"/>
      <c r="G13" s="271">
        <f t="shared" si="0"/>
        <v>0</v>
      </c>
      <c r="H13" s="79"/>
      <c r="I13" s="49">
        <f t="shared" si="1"/>
        <v>0</v>
      </c>
      <c r="J13" s="276"/>
    </row>
    <row r="14" spans="1:10" ht="18" customHeight="1">
      <c r="A14" s="64"/>
      <c r="B14" s="65"/>
      <c r="C14" s="65"/>
      <c r="D14" s="202"/>
      <c r="E14" s="272"/>
      <c r="F14" s="272"/>
      <c r="G14" s="271">
        <f t="shared" si="0"/>
        <v>0</v>
      </c>
      <c r="H14" s="79"/>
      <c r="I14" s="49">
        <f t="shared" si="1"/>
        <v>0</v>
      </c>
      <c r="J14" s="276"/>
    </row>
    <row r="15" spans="1:10" ht="18" customHeight="1">
      <c r="A15" s="64"/>
      <c r="B15" s="65"/>
      <c r="C15" s="65"/>
      <c r="D15" s="202"/>
      <c r="E15" s="272"/>
      <c r="F15" s="272"/>
      <c r="G15" s="271">
        <f t="shared" si="0"/>
        <v>0</v>
      </c>
      <c r="H15" s="79"/>
      <c r="I15" s="49">
        <f t="shared" si="1"/>
        <v>0</v>
      </c>
      <c r="J15" s="276"/>
    </row>
    <row r="16" spans="1:10" ht="18" customHeight="1">
      <c r="A16" s="64"/>
      <c r="B16" s="65"/>
      <c r="C16" s="65"/>
      <c r="D16" s="202"/>
      <c r="E16" s="272"/>
      <c r="F16" s="272"/>
      <c r="G16" s="271">
        <f t="shared" si="0"/>
        <v>0</v>
      </c>
      <c r="H16" s="79"/>
      <c r="I16" s="49">
        <f t="shared" si="1"/>
        <v>0</v>
      </c>
      <c r="J16" s="276"/>
    </row>
    <row r="17" spans="1:10" ht="18" customHeight="1">
      <c r="A17" s="64"/>
      <c r="B17" s="65"/>
      <c r="C17" s="65"/>
      <c r="D17" s="202"/>
      <c r="E17" s="272"/>
      <c r="F17" s="272"/>
      <c r="G17" s="271">
        <f t="shared" si="0"/>
        <v>0</v>
      </c>
      <c r="H17" s="79"/>
      <c r="I17" s="49">
        <f t="shared" si="1"/>
        <v>0</v>
      </c>
      <c r="J17" s="276"/>
    </row>
    <row r="18" spans="1:10" ht="18" customHeight="1">
      <c r="A18" s="64"/>
      <c r="B18" s="65"/>
      <c r="C18" s="65"/>
      <c r="D18" s="202"/>
      <c r="E18" s="272"/>
      <c r="F18" s="272"/>
      <c r="G18" s="271">
        <f t="shared" si="0"/>
        <v>0</v>
      </c>
      <c r="H18" s="79"/>
      <c r="I18" s="49">
        <f>G18*1000-H18</f>
        <v>0</v>
      </c>
      <c r="J18" s="276"/>
    </row>
    <row r="19" spans="1:10" ht="18" customHeight="1">
      <c r="A19" s="64"/>
      <c r="B19" s="65"/>
      <c r="C19" s="65"/>
      <c r="D19" s="202"/>
      <c r="E19" s="272"/>
      <c r="F19" s="272"/>
      <c r="G19" s="271">
        <f t="shared" si="0"/>
        <v>0</v>
      </c>
      <c r="H19" s="79"/>
      <c r="I19" s="49">
        <f t="shared" si="1"/>
        <v>0</v>
      </c>
      <c r="J19" s="276"/>
    </row>
    <row r="20" spans="1:10" ht="18" customHeight="1">
      <c r="A20" s="64"/>
      <c r="B20" s="65"/>
      <c r="C20" s="65"/>
      <c r="D20" s="202"/>
      <c r="E20" s="272"/>
      <c r="F20" s="272"/>
      <c r="G20" s="271">
        <f t="shared" si="0"/>
        <v>0</v>
      </c>
      <c r="H20" s="79"/>
      <c r="I20" s="49">
        <f t="shared" si="1"/>
        <v>0</v>
      </c>
      <c r="J20" s="276"/>
    </row>
    <row r="21" spans="1:10" ht="18" customHeight="1">
      <c r="A21" s="64"/>
      <c r="B21" s="65"/>
      <c r="C21" s="65"/>
      <c r="D21" s="202"/>
      <c r="E21" s="272"/>
      <c r="F21" s="272"/>
      <c r="G21" s="271">
        <f t="shared" si="0"/>
        <v>0</v>
      </c>
      <c r="H21" s="79"/>
      <c r="I21" s="49">
        <f t="shared" si="1"/>
        <v>0</v>
      </c>
      <c r="J21" s="276"/>
    </row>
    <row r="22" spans="1:10" ht="18" customHeight="1">
      <c r="A22" s="64"/>
      <c r="B22" s="65"/>
      <c r="C22" s="65"/>
      <c r="D22" s="202"/>
      <c r="E22" s="272"/>
      <c r="F22" s="272"/>
      <c r="G22" s="271">
        <f t="shared" si="0"/>
        <v>0</v>
      </c>
      <c r="H22" s="79"/>
      <c r="I22" s="49">
        <f t="shared" si="1"/>
        <v>0</v>
      </c>
      <c r="J22" s="276"/>
    </row>
    <row r="23" spans="1:10" ht="18" customHeight="1">
      <c r="A23" s="64"/>
      <c r="B23" s="65"/>
      <c r="C23" s="65"/>
      <c r="D23" s="202"/>
      <c r="E23" s="272"/>
      <c r="F23" s="272"/>
      <c r="G23" s="271">
        <f t="shared" si="0"/>
        <v>0</v>
      </c>
      <c r="H23" s="79"/>
      <c r="I23" s="49">
        <f t="shared" si="1"/>
        <v>0</v>
      </c>
      <c r="J23" s="276"/>
    </row>
    <row r="24" spans="1:10" ht="18" customHeight="1">
      <c r="A24" s="64"/>
      <c r="B24" s="65"/>
      <c r="C24" s="65"/>
      <c r="D24" s="202"/>
      <c r="E24" s="272"/>
      <c r="F24" s="272"/>
      <c r="G24" s="271">
        <f t="shared" si="0"/>
        <v>0</v>
      </c>
      <c r="H24" s="79"/>
      <c r="I24" s="49">
        <f t="shared" si="1"/>
        <v>0</v>
      </c>
      <c r="J24" s="276"/>
    </row>
    <row r="25" spans="1:10" ht="18" customHeight="1" thickBot="1">
      <c r="A25" s="18"/>
      <c r="B25" s="19"/>
      <c r="C25" s="19"/>
      <c r="D25" s="19" t="s">
        <v>215</v>
      </c>
      <c r="E25" s="273">
        <f>SUM(E9:E24)</f>
        <v>0</v>
      </c>
      <c r="F25" s="273">
        <f>SUM(F9:F24)</f>
        <v>0</v>
      </c>
      <c r="G25" s="273">
        <f>SUM(G9:G24)</f>
        <v>0</v>
      </c>
      <c r="H25" s="48">
        <f>SUM(H9:H24)</f>
        <v>0</v>
      </c>
      <c r="I25" s="48">
        <f>SUM(I9:I24)</f>
        <v>0</v>
      </c>
      <c r="J25" s="189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8" ht="12.75">
      <c r="A27" t="s">
        <v>62</v>
      </c>
      <c r="D27" t="s">
        <v>11</v>
      </c>
      <c r="E27" t="s">
        <v>63</v>
      </c>
      <c r="H27" t="s">
        <v>12</v>
      </c>
    </row>
    <row r="28" spans="1:8" ht="12.75">
      <c r="A28" s="410" t="s">
        <v>233</v>
      </c>
      <c r="B28" s="410"/>
      <c r="C28" s="410"/>
      <c r="D28" s="123">
        <v>296550215</v>
      </c>
      <c r="E28" s="123"/>
      <c r="F28" s="123"/>
      <c r="G28" s="123"/>
      <c r="H28" s="363">
        <v>40567</v>
      </c>
    </row>
    <row r="29" spans="1:8" ht="12.75">
      <c r="A29" s="410"/>
      <c r="B29" s="410"/>
      <c r="C29" s="410"/>
      <c r="D29" s="123"/>
      <c r="E29" s="123"/>
      <c r="F29" s="123"/>
      <c r="G29" s="123"/>
      <c r="H29" s="123"/>
    </row>
  </sheetData>
  <sheetProtection password="CA7F" sheet="1" objects="1" scenarios="1" selectLockedCells="1"/>
  <mergeCells count="3">
    <mergeCell ref="B1:H1"/>
    <mergeCell ref="A28:C28"/>
    <mergeCell ref="A29:C29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H28" sqref="H28"/>
    </sheetView>
  </sheetViews>
  <sheetFormatPr defaultColWidth="9.00390625" defaultRowHeight="12.75"/>
  <cols>
    <col min="1" max="1" width="4.375" style="83" customWidth="1"/>
    <col min="2" max="2" width="8.375" style="83" customWidth="1"/>
    <col min="3" max="3" width="13.00390625" style="83" customWidth="1"/>
    <col min="4" max="4" width="23.75390625" style="83" customWidth="1"/>
    <col min="5" max="5" width="12.25390625" style="83" customWidth="1"/>
    <col min="6" max="6" width="11.625" style="83" customWidth="1"/>
    <col min="7" max="7" width="12.875" style="83" customWidth="1"/>
    <col min="8" max="8" width="14.25390625" style="83" customWidth="1"/>
    <col min="9" max="9" width="13.125" style="83" customWidth="1"/>
    <col min="10" max="10" width="18.00390625" style="83" customWidth="1"/>
    <col min="11" max="16384" width="9.125" style="83" customWidth="1"/>
  </cols>
  <sheetData>
    <row r="1" spans="2:10" ht="12.75">
      <c r="B1" s="366" t="s">
        <v>226</v>
      </c>
      <c r="C1" s="366"/>
      <c r="D1" s="366"/>
      <c r="E1" s="366"/>
      <c r="F1" s="366"/>
      <c r="G1" s="366"/>
      <c r="H1" s="366"/>
      <c r="J1" s="83" t="s">
        <v>64</v>
      </c>
    </row>
    <row r="3" ht="15.75">
      <c r="A3" s="191" t="s">
        <v>191</v>
      </c>
    </row>
    <row r="4" ht="15.75">
      <c r="A4" s="191"/>
    </row>
    <row r="5" ht="13.5" thickBot="1">
      <c r="D5" s="108"/>
    </row>
    <row r="6" spans="1:10" ht="12.75">
      <c r="A6" s="192" t="s">
        <v>46</v>
      </c>
      <c r="B6" s="193"/>
      <c r="C6" s="193" t="s">
        <v>47</v>
      </c>
      <c r="D6" s="149"/>
      <c r="E6" s="193" t="s">
        <v>48</v>
      </c>
      <c r="F6" s="193" t="s">
        <v>140</v>
      </c>
      <c r="G6" s="193" t="s">
        <v>142</v>
      </c>
      <c r="H6" s="194" t="s">
        <v>144</v>
      </c>
      <c r="I6" s="193"/>
      <c r="J6" s="195"/>
    </row>
    <row r="7" spans="1:10" ht="12.75">
      <c r="A7" s="196" t="s">
        <v>51</v>
      </c>
      <c r="B7" s="149" t="s">
        <v>52</v>
      </c>
      <c r="C7" s="149" t="s">
        <v>53</v>
      </c>
      <c r="D7" s="149" t="s">
        <v>54</v>
      </c>
      <c r="E7" s="149">
        <v>2010</v>
      </c>
      <c r="F7" s="149" t="s">
        <v>141</v>
      </c>
      <c r="G7" s="149" t="s">
        <v>143</v>
      </c>
      <c r="H7" s="149" t="s">
        <v>189</v>
      </c>
      <c r="I7" s="149" t="s">
        <v>57</v>
      </c>
      <c r="J7" s="197" t="s">
        <v>58</v>
      </c>
    </row>
    <row r="8" spans="1:10" ht="13.5" thickBot="1">
      <c r="A8" s="198"/>
      <c r="B8" s="180"/>
      <c r="C8" s="156" t="s">
        <v>59</v>
      </c>
      <c r="D8" s="156"/>
      <c r="E8" s="156" t="s">
        <v>60</v>
      </c>
      <c r="F8" s="156" t="s">
        <v>60</v>
      </c>
      <c r="G8" s="156" t="s">
        <v>61</v>
      </c>
      <c r="H8" s="156" t="s">
        <v>61</v>
      </c>
      <c r="I8" s="156" t="s">
        <v>61</v>
      </c>
      <c r="J8" s="199"/>
    </row>
    <row r="9" spans="1:10" ht="18" customHeight="1">
      <c r="A9" s="68"/>
      <c r="B9" s="67"/>
      <c r="C9" s="67"/>
      <c r="D9" s="274"/>
      <c r="E9" s="270"/>
      <c r="F9" s="270"/>
      <c r="G9" s="188"/>
      <c r="H9" s="188"/>
      <c r="I9" s="56">
        <f>G9-H9</f>
        <v>0</v>
      </c>
      <c r="J9" s="275"/>
    </row>
    <row r="10" spans="1:10" ht="18" customHeight="1">
      <c r="A10" s="64"/>
      <c r="B10" s="65"/>
      <c r="C10" s="65"/>
      <c r="D10" s="202"/>
      <c r="E10" s="272"/>
      <c r="F10" s="272"/>
      <c r="G10" s="79"/>
      <c r="H10" s="79"/>
      <c r="I10" s="56">
        <f aca="true" t="shared" si="0" ref="I10:I24">G10-H10</f>
        <v>0</v>
      </c>
      <c r="J10" s="276"/>
    </row>
    <row r="11" spans="1:10" ht="18" customHeight="1">
      <c r="A11" s="64"/>
      <c r="B11" s="65"/>
      <c r="C11" s="65"/>
      <c r="D11" s="202"/>
      <c r="E11" s="272"/>
      <c r="F11" s="272"/>
      <c r="G11" s="79"/>
      <c r="H11" s="79"/>
      <c r="I11" s="56">
        <f t="shared" si="0"/>
        <v>0</v>
      </c>
      <c r="J11" s="276"/>
    </row>
    <row r="12" spans="1:10" ht="18" customHeight="1">
      <c r="A12" s="64"/>
      <c r="B12" s="65"/>
      <c r="C12" s="65"/>
      <c r="D12" s="202"/>
      <c r="E12" s="272"/>
      <c r="F12" s="272"/>
      <c r="G12" s="79"/>
      <c r="H12" s="79"/>
      <c r="I12" s="56">
        <f t="shared" si="0"/>
        <v>0</v>
      </c>
      <c r="J12" s="276"/>
    </row>
    <row r="13" spans="1:10" ht="18" customHeight="1">
      <c r="A13" s="64"/>
      <c r="B13" s="65"/>
      <c r="C13" s="65"/>
      <c r="D13" s="202"/>
      <c r="E13" s="272"/>
      <c r="F13" s="272"/>
      <c r="G13" s="79"/>
      <c r="H13" s="79"/>
      <c r="I13" s="56">
        <f t="shared" si="0"/>
        <v>0</v>
      </c>
      <c r="J13" s="276"/>
    </row>
    <row r="14" spans="1:10" ht="18" customHeight="1">
      <c r="A14" s="64"/>
      <c r="B14" s="65"/>
      <c r="C14" s="65"/>
      <c r="D14" s="202"/>
      <c r="E14" s="272"/>
      <c r="F14" s="272"/>
      <c r="G14" s="79"/>
      <c r="H14" s="79"/>
      <c r="I14" s="56">
        <f t="shared" si="0"/>
        <v>0</v>
      </c>
      <c r="J14" s="276"/>
    </row>
    <row r="15" spans="1:10" ht="18" customHeight="1">
      <c r="A15" s="64"/>
      <c r="B15" s="65"/>
      <c r="C15" s="65"/>
      <c r="D15" s="202"/>
      <c r="E15" s="272"/>
      <c r="F15" s="272"/>
      <c r="G15" s="79"/>
      <c r="H15" s="79"/>
      <c r="I15" s="56">
        <f t="shared" si="0"/>
        <v>0</v>
      </c>
      <c r="J15" s="276"/>
    </row>
    <row r="16" spans="1:10" ht="18" customHeight="1">
      <c r="A16" s="64"/>
      <c r="B16" s="65"/>
      <c r="C16" s="65"/>
      <c r="D16" s="202"/>
      <c r="E16" s="272"/>
      <c r="F16" s="272"/>
      <c r="G16" s="79"/>
      <c r="H16" s="79"/>
      <c r="I16" s="56">
        <f t="shared" si="0"/>
        <v>0</v>
      </c>
      <c r="J16" s="276"/>
    </row>
    <row r="17" spans="1:10" ht="18" customHeight="1">
      <c r="A17" s="64"/>
      <c r="B17" s="65"/>
      <c r="C17" s="65"/>
      <c r="D17" s="202"/>
      <c r="E17" s="272"/>
      <c r="F17" s="272"/>
      <c r="G17" s="79"/>
      <c r="H17" s="79"/>
      <c r="I17" s="56">
        <f t="shared" si="0"/>
        <v>0</v>
      </c>
      <c r="J17" s="276"/>
    </row>
    <row r="18" spans="1:10" ht="18" customHeight="1">
      <c r="A18" s="64"/>
      <c r="B18" s="65"/>
      <c r="C18" s="65"/>
      <c r="D18" s="202"/>
      <c r="E18" s="272"/>
      <c r="F18" s="272"/>
      <c r="G18" s="79"/>
      <c r="H18" s="79"/>
      <c r="I18" s="56">
        <f t="shared" si="0"/>
        <v>0</v>
      </c>
      <c r="J18" s="276"/>
    </row>
    <row r="19" spans="1:10" ht="18" customHeight="1">
      <c r="A19" s="64"/>
      <c r="B19" s="65"/>
      <c r="C19" s="65"/>
      <c r="D19" s="202"/>
      <c r="E19" s="272"/>
      <c r="F19" s="272"/>
      <c r="G19" s="79"/>
      <c r="H19" s="79"/>
      <c r="I19" s="56">
        <f t="shared" si="0"/>
        <v>0</v>
      </c>
      <c r="J19" s="276"/>
    </row>
    <row r="20" spans="1:10" ht="18" customHeight="1">
      <c r="A20" s="64"/>
      <c r="B20" s="65"/>
      <c r="C20" s="65"/>
      <c r="D20" s="202"/>
      <c r="E20" s="272"/>
      <c r="F20" s="272"/>
      <c r="G20" s="79"/>
      <c r="H20" s="79"/>
      <c r="I20" s="56">
        <f t="shared" si="0"/>
        <v>0</v>
      </c>
      <c r="J20" s="276"/>
    </row>
    <row r="21" spans="1:10" ht="18" customHeight="1">
      <c r="A21" s="64"/>
      <c r="B21" s="65"/>
      <c r="C21" s="65"/>
      <c r="D21" s="202"/>
      <c r="E21" s="272"/>
      <c r="F21" s="272"/>
      <c r="G21" s="79"/>
      <c r="H21" s="79"/>
      <c r="I21" s="56">
        <f t="shared" si="0"/>
        <v>0</v>
      </c>
      <c r="J21" s="276"/>
    </row>
    <row r="22" spans="1:10" ht="18" customHeight="1">
      <c r="A22" s="64"/>
      <c r="B22" s="65"/>
      <c r="C22" s="65"/>
      <c r="D22" s="202"/>
      <c r="E22" s="272"/>
      <c r="F22" s="272"/>
      <c r="G22" s="79"/>
      <c r="H22" s="79"/>
      <c r="I22" s="56">
        <f t="shared" si="0"/>
        <v>0</v>
      </c>
      <c r="J22" s="276"/>
    </row>
    <row r="23" spans="1:10" ht="18" customHeight="1">
      <c r="A23" s="64"/>
      <c r="B23" s="65"/>
      <c r="C23" s="65"/>
      <c r="D23" s="202"/>
      <c r="E23" s="272"/>
      <c r="F23" s="272"/>
      <c r="G23" s="79"/>
      <c r="H23" s="79"/>
      <c r="I23" s="56">
        <f t="shared" si="0"/>
        <v>0</v>
      </c>
      <c r="J23" s="276"/>
    </row>
    <row r="24" spans="1:10" ht="18" customHeight="1">
      <c r="A24" s="64"/>
      <c r="B24" s="65"/>
      <c r="C24" s="65"/>
      <c r="D24" s="202"/>
      <c r="E24" s="272"/>
      <c r="F24" s="272"/>
      <c r="G24" s="79"/>
      <c r="H24" s="79"/>
      <c r="I24" s="56">
        <f t="shared" si="0"/>
        <v>0</v>
      </c>
      <c r="J24" s="276"/>
    </row>
    <row r="25" spans="1:10" ht="18" customHeight="1" thickBot="1">
      <c r="A25" s="200"/>
      <c r="B25" s="140"/>
      <c r="C25" s="140"/>
      <c r="D25" s="140" t="s">
        <v>215</v>
      </c>
      <c r="E25" s="277">
        <f>SUM(E9:E24)</f>
        <v>0</v>
      </c>
      <c r="F25" s="277">
        <f>SUM(F9:F24)</f>
        <v>0</v>
      </c>
      <c r="G25" s="57">
        <f>SUM(G9:G24)</f>
        <v>0</v>
      </c>
      <c r="H25" s="57">
        <f>SUM(H9:H24)</f>
        <v>0</v>
      </c>
      <c r="I25" s="57">
        <f>SUM(I9:I24)</f>
        <v>0</v>
      </c>
      <c r="J25" s="109"/>
    </row>
    <row r="26" spans="1:10" ht="12.75">
      <c r="A26" s="106"/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8" ht="12.75">
      <c r="A27" s="83" t="s">
        <v>65</v>
      </c>
      <c r="D27" s="83" t="s">
        <v>11</v>
      </c>
      <c r="E27" s="83" t="s">
        <v>66</v>
      </c>
      <c r="H27" s="83" t="s">
        <v>12</v>
      </c>
    </row>
    <row r="28" spans="1:10" ht="12.75">
      <c r="A28" s="412" t="s">
        <v>233</v>
      </c>
      <c r="B28" s="412"/>
      <c r="C28" s="190"/>
      <c r="D28" s="190">
        <v>296550215</v>
      </c>
      <c r="E28" s="106" t="s">
        <v>67</v>
      </c>
      <c r="F28" s="106"/>
      <c r="G28" s="106"/>
      <c r="H28" s="365">
        <v>40567</v>
      </c>
      <c r="I28" s="106"/>
      <c r="J28" s="106"/>
    </row>
    <row r="29" spans="1:8" ht="12.75">
      <c r="A29" s="410"/>
      <c r="B29" s="410"/>
      <c r="C29" s="123"/>
      <c r="D29" s="123"/>
      <c r="E29" s="187"/>
      <c r="F29" s="187"/>
      <c r="G29" s="187"/>
      <c r="H29" s="123"/>
    </row>
    <row r="30" spans="1:8" ht="12.75">
      <c r="A30" s="411"/>
      <c r="B30" s="411"/>
      <c r="C30" s="187"/>
      <c r="D30" s="187"/>
      <c r="E30" s="187"/>
      <c r="F30" s="187"/>
      <c r="G30" s="187"/>
      <c r="H30" s="187"/>
    </row>
  </sheetData>
  <sheetProtection password="CA7F" sheet="1" objects="1" scenarios="1" selectLockedCells="1"/>
  <mergeCells count="4">
    <mergeCell ref="A29:B29"/>
    <mergeCell ref="A30:B30"/>
    <mergeCell ref="A28:B28"/>
    <mergeCell ref="B1:H1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D29" sqref="D29"/>
    </sheetView>
  </sheetViews>
  <sheetFormatPr defaultColWidth="9.00390625" defaultRowHeight="12.75"/>
  <cols>
    <col min="1" max="1" width="10.125" style="83" customWidth="1"/>
    <col min="2" max="2" width="35.75390625" style="83" customWidth="1"/>
    <col min="3" max="3" width="11.125" style="83" customWidth="1"/>
    <col min="4" max="6" width="15.75390625" style="83" customWidth="1"/>
    <col min="7" max="7" width="12.625" style="83" customWidth="1"/>
    <col min="8" max="8" width="18.875" style="83" customWidth="1"/>
    <col min="9" max="9" width="6.875" style="83" customWidth="1"/>
    <col min="10" max="10" width="5.875" style="83" customWidth="1"/>
    <col min="11" max="11" width="6.125" style="83" customWidth="1"/>
    <col min="12" max="16384" width="9.125" style="83" customWidth="1"/>
  </cols>
  <sheetData>
    <row r="1" spans="1:8" ht="12.75">
      <c r="A1" s="413" t="s">
        <v>226</v>
      </c>
      <c r="B1" s="413"/>
      <c r="C1" s="413"/>
      <c r="D1" s="413"/>
      <c r="E1" s="413"/>
      <c r="F1" s="413"/>
      <c r="H1" s="83" t="s">
        <v>124</v>
      </c>
    </row>
    <row r="3" ht="15.75">
      <c r="A3" s="169" t="s">
        <v>206</v>
      </c>
    </row>
    <row r="4" ht="13.5" thickBot="1">
      <c r="J4" s="119"/>
    </row>
    <row r="5" spans="1:8" ht="12.75">
      <c r="A5" s="219" t="s">
        <v>13</v>
      </c>
      <c r="B5" s="220"/>
      <c r="C5" s="221"/>
      <c r="D5" s="222"/>
      <c r="E5" s="223" t="s">
        <v>208</v>
      </c>
      <c r="F5" s="223" t="s">
        <v>50</v>
      </c>
      <c r="G5" s="224"/>
      <c r="H5" s="220"/>
    </row>
    <row r="6" spans="1:8" ht="12.75">
      <c r="A6" s="225" t="s">
        <v>68</v>
      </c>
      <c r="B6" s="226" t="s">
        <v>69</v>
      </c>
      <c r="C6" s="227" t="s">
        <v>70</v>
      </c>
      <c r="D6" s="228" t="s">
        <v>207</v>
      </c>
      <c r="E6" s="86" t="s">
        <v>194</v>
      </c>
      <c r="F6" s="227" t="s">
        <v>189</v>
      </c>
      <c r="G6" s="101" t="s">
        <v>57</v>
      </c>
      <c r="H6" s="227" t="s">
        <v>58</v>
      </c>
    </row>
    <row r="7" spans="1:8" ht="13.5" thickBot="1">
      <c r="A7" s="229"/>
      <c r="B7" s="230"/>
      <c r="C7" s="231"/>
      <c r="D7" s="232" t="s">
        <v>60</v>
      </c>
      <c r="E7" s="232" t="s">
        <v>210</v>
      </c>
      <c r="F7" s="233" t="s">
        <v>61</v>
      </c>
      <c r="G7" s="234" t="s">
        <v>61</v>
      </c>
      <c r="H7" s="229"/>
    </row>
    <row r="8" spans="1:8" ht="18" customHeight="1" thickTop="1">
      <c r="A8" s="63"/>
      <c r="B8" s="61"/>
      <c r="C8" s="245"/>
      <c r="D8" s="124"/>
      <c r="E8" s="240"/>
      <c r="F8" s="125"/>
      <c r="G8" s="58">
        <f>E8*1000-F8</f>
        <v>0</v>
      </c>
      <c r="H8" s="278"/>
    </row>
    <row r="9" spans="1:8" ht="18" customHeight="1">
      <c r="A9" s="60"/>
      <c r="B9" s="61"/>
      <c r="C9" s="245"/>
      <c r="D9" s="124"/>
      <c r="E9" s="240"/>
      <c r="F9" s="125"/>
      <c r="G9" s="58">
        <f aca="true" t="shared" si="0" ref="G9:G24">E9*1000-F9</f>
        <v>0</v>
      </c>
      <c r="H9" s="276"/>
    </row>
    <row r="10" spans="1:8" ht="18" customHeight="1">
      <c r="A10" s="60"/>
      <c r="B10" s="61"/>
      <c r="C10" s="245"/>
      <c r="D10" s="124"/>
      <c r="E10" s="240"/>
      <c r="F10" s="125"/>
      <c r="G10" s="58">
        <f t="shared" si="0"/>
        <v>0</v>
      </c>
      <c r="H10" s="279"/>
    </row>
    <row r="11" spans="1:8" ht="18" customHeight="1">
      <c r="A11" s="62"/>
      <c r="B11" s="61"/>
      <c r="C11" s="245"/>
      <c r="D11" s="124"/>
      <c r="E11" s="240"/>
      <c r="F11" s="125"/>
      <c r="G11" s="58">
        <f t="shared" si="0"/>
        <v>0</v>
      </c>
      <c r="H11" s="276"/>
    </row>
    <row r="12" spans="1:8" ht="18" customHeight="1">
      <c r="A12" s="64"/>
      <c r="B12" s="243"/>
      <c r="C12" s="245"/>
      <c r="D12" s="124"/>
      <c r="E12" s="241"/>
      <c r="F12" s="125"/>
      <c r="G12" s="58">
        <f t="shared" si="0"/>
        <v>0</v>
      </c>
      <c r="H12" s="279"/>
    </row>
    <row r="13" spans="1:8" ht="18" customHeight="1">
      <c r="A13" s="64"/>
      <c r="B13" s="243"/>
      <c r="C13" s="245"/>
      <c r="D13" s="124"/>
      <c r="E13" s="241"/>
      <c r="F13" s="125"/>
      <c r="G13" s="58">
        <f t="shared" si="0"/>
        <v>0</v>
      </c>
      <c r="H13" s="276"/>
    </row>
    <row r="14" spans="1:8" ht="18" customHeight="1">
      <c r="A14" s="64"/>
      <c r="B14" s="243"/>
      <c r="C14" s="245"/>
      <c r="D14" s="124"/>
      <c r="E14" s="241"/>
      <c r="F14" s="125"/>
      <c r="G14" s="58">
        <f t="shared" si="0"/>
        <v>0</v>
      </c>
      <c r="H14" s="279"/>
    </row>
    <row r="15" spans="1:8" ht="18" customHeight="1">
      <c r="A15" s="64"/>
      <c r="B15" s="243"/>
      <c r="C15" s="245"/>
      <c r="D15" s="124"/>
      <c r="E15" s="241"/>
      <c r="F15" s="125"/>
      <c r="G15" s="58">
        <f t="shared" si="0"/>
        <v>0</v>
      </c>
      <c r="H15" s="276"/>
    </row>
    <row r="16" spans="1:8" ht="18" customHeight="1">
      <c r="A16" s="64"/>
      <c r="B16" s="243"/>
      <c r="C16" s="245"/>
      <c r="D16" s="124"/>
      <c r="E16" s="241"/>
      <c r="F16" s="125"/>
      <c r="G16" s="58">
        <f t="shared" si="0"/>
        <v>0</v>
      </c>
      <c r="H16" s="279"/>
    </row>
    <row r="17" spans="1:8" ht="18" customHeight="1">
      <c r="A17" s="66"/>
      <c r="B17" s="243"/>
      <c r="C17" s="245"/>
      <c r="D17" s="124"/>
      <c r="E17" s="241"/>
      <c r="F17" s="125"/>
      <c r="G17" s="58">
        <f t="shared" si="0"/>
        <v>0</v>
      </c>
      <c r="H17" s="276"/>
    </row>
    <row r="18" spans="1:8" ht="18" customHeight="1">
      <c r="A18" s="64"/>
      <c r="B18" s="244"/>
      <c r="C18" s="245"/>
      <c r="D18" s="124"/>
      <c r="E18" s="241"/>
      <c r="F18" s="125"/>
      <c r="G18" s="58">
        <f t="shared" si="0"/>
        <v>0</v>
      </c>
      <c r="H18" s="279"/>
    </row>
    <row r="19" spans="1:8" ht="18" customHeight="1">
      <c r="A19" s="64"/>
      <c r="B19" s="243"/>
      <c r="C19" s="245"/>
      <c r="D19" s="124"/>
      <c r="E19" s="241"/>
      <c r="F19" s="125"/>
      <c r="G19" s="58">
        <f t="shared" si="0"/>
        <v>0</v>
      </c>
      <c r="H19" s="276"/>
    </row>
    <row r="20" spans="1:8" ht="18" customHeight="1">
      <c r="A20" s="68"/>
      <c r="B20" s="243"/>
      <c r="C20" s="245"/>
      <c r="D20" s="124"/>
      <c r="E20" s="241"/>
      <c r="F20" s="125"/>
      <c r="G20" s="58">
        <f t="shared" si="0"/>
        <v>0</v>
      </c>
      <c r="H20" s="279"/>
    </row>
    <row r="21" spans="1:8" ht="18" customHeight="1">
      <c r="A21" s="64"/>
      <c r="B21" s="243"/>
      <c r="C21" s="245"/>
      <c r="D21" s="124"/>
      <c r="E21" s="241"/>
      <c r="F21" s="125"/>
      <c r="G21" s="58">
        <f t="shared" si="0"/>
        <v>0</v>
      </c>
      <c r="H21" s="276"/>
    </row>
    <row r="22" spans="1:8" ht="18" customHeight="1">
      <c r="A22" s="68"/>
      <c r="B22" s="243"/>
      <c r="C22" s="245"/>
      <c r="D22" s="124"/>
      <c r="E22" s="241"/>
      <c r="F22" s="125"/>
      <c r="G22" s="58">
        <f t="shared" si="0"/>
        <v>0</v>
      </c>
      <c r="H22" s="276"/>
    </row>
    <row r="23" spans="1:8" ht="18" customHeight="1">
      <c r="A23" s="68"/>
      <c r="B23" s="243"/>
      <c r="C23" s="245"/>
      <c r="D23" s="124"/>
      <c r="E23" s="241"/>
      <c r="F23" s="125"/>
      <c r="G23" s="58">
        <f t="shared" si="0"/>
        <v>0</v>
      </c>
      <c r="H23" s="279"/>
    </row>
    <row r="24" spans="1:8" ht="18" customHeight="1">
      <c r="A24" s="64"/>
      <c r="B24" s="243"/>
      <c r="C24" s="245"/>
      <c r="D24" s="124"/>
      <c r="E24" s="241"/>
      <c r="F24" s="125"/>
      <c r="G24" s="58">
        <f t="shared" si="0"/>
        <v>0</v>
      </c>
      <c r="H24" s="276"/>
    </row>
    <row r="25" spans="1:8" ht="18" customHeight="1" thickBot="1">
      <c r="A25" s="235"/>
      <c r="B25" s="344" t="s">
        <v>215</v>
      </c>
      <c r="C25" s="246"/>
      <c r="D25" s="236">
        <f>SUM(D8:D24)</f>
        <v>0</v>
      </c>
      <c r="E25" s="242">
        <f>SUM(E8:E24)</f>
        <v>0</v>
      </c>
      <c r="F25" s="59">
        <f>SUM(F8:F24)</f>
        <v>0</v>
      </c>
      <c r="G25" s="59">
        <f>SUM(G8:G24)</f>
        <v>0</v>
      </c>
      <c r="H25" s="237"/>
    </row>
    <row r="26" spans="1:6" ht="12.75">
      <c r="A26" s="83" t="s">
        <v>71</v>
      </c>
      <c r="B26" s="123" t="s">
        <v>233</v>
      </c>
      <c r="C26" s="238" t="s">
        <v>12</v>
      </c>
      <c r="D26" s="363">
        <v>40567</v>
      </c>
      <c r="E26" s="83" t="s">
        <v>63</v>
      </c>
      <c r="F26" s="123"/>
    </row>
    <row r="27" spans="1:2" ht="12.75">
      <c r="A27" s="83" t="s">
        <v>11</v>
      </c>
      <c r="B27" s="123">
        <v>296550215</v>
      </c>
    </row>
  </sheetData>
  <sheetProtection password="CA7F" sheet="1" objects="1" scenarios="1" selectLockedCells="1"/>
  <mergeCells count="1">
    <mergeCell ref="A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F26" sqref="F26"/>
    </sheetView>
  </sheetViews>
  <sheetFormatPr defaultColWidth="9.00390625" defaultRowHeight="12.75"/>
  <cols>
    <col min="1" max="1" width="10.125" style="83" customWidth="1"/>
    <col min="2" max="2" width="35.75390625" style="83" customWidth="1"/>
    <col min="3" max="3" width="11.125" style="83" customWidth="1"/>
    <col min="4" max="6" width="15.75390625" style="83" customWidth="1"/>
    <col min="7" max="7" width="12.625" style="83" customWidth="1"/>
    <col min="8" max="8" width="18.875" style="83" customWidth="1"/>
    <col min="9" max="9" width="6.875" style="83" customWidth="1"/>
    <col min="10" max="10" width="5.875" style="83" customWidth="1"/>
    <col min="11" max="11" width="6.125" style="83" customWidth="1"/>
    <col min="12" max="16384" width="9.125" style="83" customWidth="1"/>
  </cols>
  <sheetData>
    <row r="1" spans="1:8" ht="12.75">
      <c r="A1" s="413" t="s">
        <v>226</v>
      </c>
      <c r="B1" s="413"/>
      <c r="C1" s="413"/>
      <c r="D1" s="413"/>
      <c r="E1" s="413"/>
      <c r="F1" s="413"/>
      <c r="H1" s="83" t="s">
        <v>125</v>
      </c>
    </row>
    <row r="3" ht="15.75">
      <c r="A3" s="169" t="s">
        <v>203</v>
      </c>
    </row>
    <row r="4" ht="13.5" thickBot="1">
      <c r="J4" s="119"/>
    </row>
    <row r="5" spans="1:8" ht="13.5" thickTop="1">
      <c r="A5" s="247" t="s">
        <v>13</v>
      </c>
      <c r="B5" s="248"/>
      <c r="C5" s="249"/>
      <c r="D5" s="250" t="s">
        <v>140</v>
      </c>
      <c r="E5" s="250" t="s">
        <v>142</v>
      </c>
      <c r="F5" s="250" t="s">
        <v>144</v>
      </c>
      <c r="G5" s="251"/>
      <c r="H5" s="252"/>
    </row>
    <row r="6" spans="1:8" ht="12.75">
      <c r="A6" s="253" t="s">
        <v>68</v>
      </c>
      <c r="B6" s="226" t="s">
        <v>69</v>
      </c>
      <c r="C6" s="227" t="s">
        <v>70</v>
      </c>
      <c r="D6" s="228" t="s">
        <v>141</v>
      </c>
      <c r="E6" s="227" t="s">
        <v>143</v>
      </c>
      <c r="F6" s="227" t="s">
        <v>189</v>
      </c>
      <c r="G6" s="101" t="s">
        <v>57</v>
      </c>
      <c r="H6" s="254" t="s">
        <v>58</v>
      </c>
    </row>
    <row r="7" spans="1:8" ht="13.5" thickBot="1">
      <c r="A7" s="255"/>
      <c r="B7" s="230"/>
      <c r="C7" s="231"/>
      <c r="D7" s="232" t="s">
        <v>60</v>
      </c>
      <c r="E7" s="232" t="s">
        <v>61</v>
      </c>
      <c r="F7" s="233" t="s">
        <v>61</v>
      </c>
      <c r="G7" s="234" t="s">
        <v>61</v>
      </c>
      <c r="H7" s="256"/>
    </row>
    <row r="8" spans="1:8" ht="18" customHeight="1" thickTop="1">
      <c r="A8" s="264"/>
      <c r="B8" s="61"/>
      <c r="C8" s="245"/>
      <c r="D8" s="124"/>
      <c r="E8" s="239"/>
      <c r="F8" s="125"/>
      <c r="G8" s="58">
        <f>E8-F8</f>
        <v>0</v>
      </c>
      <c r="H8" s="280"/>
    </row>
    <row r="9" spans="1:8" ht="18" customHeight="1">
      <c r="A9" s="265"/>
      <c r="B9" s="61"/>
      <c r="C9" s="245"/>
      <c r="D9" s="124"/>
      <c r="E9" s="239"/>
      <c r="F9" s="125"/>
      <c r="G9" s="58">
        <f aca="true" t="shared" si="0" ref="G9:G24">E9-F9</f>
        <v>0</v>
      </c>
      <c r="H9" s="281"/>
    </row>
    <row r="10" spans="1:8" ht="18" customHeight="1">
      <c r="A10" s="265"/>
      <c r="B10" s="61"/>
      <c r="C10" s="245"/>
      <c r="D10" s="124"/>
      <c r="E10" s="239"/>
      <c r="F10" s="125"/>
      <c r="G10" s="58">
        <f t="shared" si="0"/>
        <v>0</v>
      </c>
      <c r="H10" s="282"/>
    </row>
    <row r="11" spans="1:8" ht="18" customHeight="1">
      <c r="A11" s="266"/>
      <c r="B11" s="61"/>
      <c r="C11" s="245"/>
      <c r="D11" s="124"/>
      <c r="E11" s="239"/>
      <c r="F11" s="125"/>
      <c r="G11" s="58">
        <f t="shared" si="0"/>
        <v>0</v>
      </c>
      <c r="H11" s="281"/>
    </row>
    <row r="12" spans="1:8" ht="18" customHeight="1">
      <c r="A12" s="267"/>
      <c r="B12" s="243"/>
      <c r="C12" s="245"/>
      <c r="D12" s="124"/>
      <c r="E12" s="125"/>
      <c r="F12" s="125"/>
      <c r="G12" s="58">
        <f t="shared" si="0"/>
        <v>0</v>
      </c>
      <c r="H12" s="282"/>
    </row>
    <row r="13" spans="1:8" ht="18" customHeight="1">
      <c r="A13" s="267"/>
      <c r="B13" s="243"/>
      <c r="C13" s="245"/>
      <c r="D13" s="124"/>
      <c r="E13" s="125"/>
      <c r="F13" s="125"/>
      <c r="G13" s="58">
        <f t="shared" si="0"/>
        <v>0</v>
      </c>
      <c r="H13" s="281"/>
    </row>
    <row r="14" spans="1:8" ht="18" customHeight="1">
      <c r="A14" s="267"/>
      <c r="B14" s="243"/>
      <c r="C14" s="245"/>
      <c r="D14" s="124"/>
      <c r="E14" s="125"/>
      <c r="F14" s="125"/>
      <c r="G14" s="58">
        <f t="shared" si="0"/>
        <v>0</v>
      </c>
      <c r="H14" s="282"/>
    </row>
    <row r="15" spans="1:8" ht="18" customHeight="1">
      <c r="A15" s="267"/>
      <c r="B15" s="243"/>
      <c r="C15" s="245"/>
      <c r="D15" s="124"/>
      <c r="E15" s="125"/>
      <c r="F15" s="125"/>
      <c r="G15" s="58">
        <f t="shared" si="0"/>
        <v>0</v>
      </c>
      <c r="H15" s="281"/>
    </row>
    <row r="16" spans="1:8" ht="18" customHeight="1">
      <c r="A16" s="267"/>
      <c r="B16" s="243"/>
      <c r="C16" s="245"/>
      <c r="D16" s="124"/>
      <c r="E16" s="125"/>
      <c r="F16" s="125"/>
      <c r="G16" s="58">
        <f t="shared" si="0"/>
        <v>0</v>
      </c>
      <c r="H16" s="282"/>
    </row>
    <row r="17" spans="1:8" ht="18" customHeight="1">
      <c r="A17" s="268"/>
      <c r="B17" s="243"/>
      <c r="C17" s="245"/>
      <c r="D17" s="124"/>
      <c r="E17" s="125"/>
      <c r="F17" s="125"/>
      <c r="G17" s="58">
        <f t="shared" si="0"/>
        <v>0</v>
      </c>
      <c r="H17" s="281"/>
    </row>
    <row r="18" spans="1:8" ht="18" customHeight="1">
      <c r="A18" s="267"/>
      <c r="B18" s="244"/>
      <c r="C18" s="245"/>
      <c r="D18" s="124"/>
      <c r="E18" s="125"/>
      <c r="F18" s="125"/>
      <c r="G18" s="58">
        <f t="shared" si="0"/>
        <v>0</v>
      </c>
      <c r="H18" s="282"/>
    </row>
    <row r="19" spans="1:8" ht="18" customHeight="1">
      <c r="A19" s="267"/>
      <c r="B19" s="243"/>
      <c r="C19" s="245"/>
      <c r="D19" s="124"/>
      <c r="E19" s="125"/>
      <c r="F19" s="125"/>
      <c r="G19" s="58">
        <f t="shared" si="0"/>
        <v>0</v>
      </c>
      <c r="H19" s="281"/>
    </row>
    <row r="20" spans="1:8" ht="18" customHeight="1">
      <c r="A20" s="269"/>
      <c r="B20" s="243"/>
      <c r="C20" s="245"/>
      <c r="D20" s="124"/>
      <c r="E20" s="125"/>
      <c r="F20" s="125"/>
      <c r="G20" s="58">
        <f t="shared" si="0"/>
        <v>0</v>
      </c>
      <c r="H20" s="282"/>
    </row>
    <row r="21" spans="1:8" ht="18" customHeight="1">
      <c r="A21" s="267"/>
      <c r="B21" s="243"/>
      <c r="C21" s="245"/>
      <c r="D21" s="124"/>
      <c r="E21" s="125"/>
      <c r="F21" s="125"/>
      <c r="G21" s="58">
        <f t="shared" si="0"/>
        <v>0</v>
      </c>
      <c r="H21" s="281"/>
    </row>
    <row r="22" spans="1:8" ht="18" customHeight="1">
      <c r="A22" s="269"/>
      <c r="B22" s="243"/>
      <c r="C22" s="245"/>
      <c r="D22" s="124"/>
      <c r="E22" s="125"/>
      <c r="F22" s="125"/>
      <c r="G22" s="58">
        <f t="shared" si="0"/>
        <v>0</v>
      </c>
      <c r="H22" s="281"/>
    </row>
    <row r="23" spans="1:8" ht="18" customHeight="1">
      <c r="A23" s="269"/>
      <c r="B23" s="243"/>
      <c r="C23" s="245"/>
      <c r="D23" s="124"/>
      <c r="E23" s="125"/>
      <c r="F23" s="125"/>
      <c r="G23" s="58">
        <f t="shared" si="0"/>
        <v>0</v>
      </c>
      <c r="H23" s="282"/>
    </row>
    <row r="24" spans="1:8" ht="18" customHeight="1">
      <c r="A24" s="267"/>
      <c r="B24" s="243"/>
      <c r="C24" s="245"/>
      <c r="D24" s="124"/>
      <c r="E24" s="125"/>
      <c r="F24" s="125"/>
      <c r="G24" s="58">
        <f t="shared" si="0"/>
        <v>0</v>
      </c>
      <c r="H24" s="281"/>
    </row>
    <row r="25" spans="1:8" ht="18" customHeight="1" thickBot="1">
      <c r="A25" s="257"/>
      <c r="B25" s="258" t="s">
        <v>215</v>
      </c>
      <c r="C25" s="259"/>
      <c r="D25" s="260">
        <f>SUM(D8:D24)</f>
        <v>0</v>
      </c>
      <c r="E25" s="261">
        <f>SUM(E8:E24)</f>
        <v>0</v>
      </c>
      <c r="F25" s="261">
        <f>SUM(F8:F24)</f>
        <v>0</v>
      </c>
      <c r="G25" s="262">
        <f>SUM(G8:G24)</f>
        <v>0</v>
      </c>
      <c r="H25" s="263"/>
    </row>
    <row r="26" spans="1:6" ht="13.5" thickTop="1">
      <c r="A26" s="83" t="s">
        <v>71</v>
      </c>
      <c r="B26" s="123" t="s">
        <v>233</v>
      </c>
      <c r="C26" s="83" t="s">
        <v>12</v>
      </c>
      <c r="D26" s="363">
        <v>40567</v>
      </c>
      <c r="E26" s="83" t="s">
        <v>66</v>
      </c>
      <c r="F26" s="123"/>
    </row>
    <row r="27" spans="1:6" ht="12.75">
      <c r="A27" s="83" t="s">
        <v>11</v>
      </c>
      <c r="B27" s="123">
        <v>296550215</v>
      </c>
      <c r="D27" s="123"/>
      <c r="E27" s="83" t="s">
        <v>67</v>
      </c>
      <c r="F27" s="123"/>
    </row>
  </sheetData>
  <sheetProtection password="CA7F" sheet="1" objects="1" scenarios="1" selectLockedCells="1"/>
  <mergeCells count="1">
    <mergeCell ref="A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Bartuskova Jaroslava</dc:creator>
  <cp:keywords/>
  <dc:description/>
  <cp:lastModifiedBy>R.Pipkova</cp:lastModifiedBy>
  <cp:lastPrinted>2011-01-26T16:46:09Z</cp:lastPrinted>
  <dcterms:created xsi:type="dcterms:W3CDTF">1998-11-24T12:45:44Z</dcterms:created>
  <dcterms:modified xsi:type="dcterms:W3CDTF">2013-02-22T10:41:00Z</dcterms:modified>
  <cp:category/>
  <cp:version/>
  <cp:contentType/>
  <cp:contentStatus/>
</cp:coreProperties>
</file>