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DČ kul" sheetId="1" r:id="rId1"/>
    <sheet name="HČkul07" sheetId="2" r:id="rId2"/>
    <sheet name="Výkonové uk.2007" sheetId="3" r:id="rId3"/>
  </sheets>
  <definedNames/>
  <calcPr fullCalcOnLoad="1"/>
</workbook>
</file>

<file path=xl/sharedStrings.xml><?xml version="1.0" encoding="utf-8"?>
<sst xmlns="http://schemas.openxmlformats.org/spreadsheetml/2006/main" count="186" uniqueCount="117">
  <si>
    <t>v tis.Kč</t>
  </si>
  <si>
    <t>% plnění</t>
  </si>
  <si>
    <t>%</t>
  </si>
  <si>
    <t>TRŽBY celkem</t>
  </si>
  <si>
    <t>plnění</t>
  </si>
  <si>
    <t>NÁKLADY celkem</t>
  </si>
  <si>
    <t>Spotřebované nákupy</t>
  </si>
  <si>
    <t>z toho: spotřební materiál</t>
  </si>
  <si>
    <t xml:space="preserve">           drobný hmotný majetek</t>
  </si>
  <si>
    <t>Služby</t>
  </si>
  <si>
    <t>z toho: výkony spojů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</si>
  <si>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</si>
  <si>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</si>
  <si>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</si>
  <si>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</si>
  <si>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</si>
  <si>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>Osobní náklady</t>
  </si>
  <si>
    <t>z toho: ostatní osobní náklady</t>
  </si>
  <si>
    <t xml:space="preserve">           mzdové náklady</t>
  </si>
  <si>
    <t>Daně a poplatky</t>
  </si>
  <si>
    <t>Ostatní náklady</t>
  </si>
  <si>
    <t>z toho: úroky</t>
  </si>
  <si>
    <t>Odpisy</t>
  </si>
  <si>
    <t>z toho: z budov a staveb</t>
  </si>
  <si>
    <t xml:space="preserve">           zařízení</t>
  </si>
  <si>
    <t>Dne:</t>
  </si>
  <si>
    <t>k UR</t>
  </si>
  <si>
    <t>Skutečnost</t>
  </si>
  <si>
    <t>Doplňková činnost</t>
  </si>
  <si>
    <t>tis. Kč</t>
  </si>
  <si>
    <t>Kč</t>
  </si>
  <si>
    <t>Datum:</t>
  </si>
  <si>
    <t xml:space="preserve">           ostatní</t>
  </si>
  <si>
    <t>Mgr.Jindřich Gregorini</t>
  </si>
  <si>
    <t xml:space="preserve">           nehmotný majetek</t>
  </si>
  <si>
    <t>Divadlo na Vinohradech</t>
  </si>
  <si>
    <t xml:space="preserve">           ostatní služby</t>
  </si>
  <si>
    <t>Tabulka č.2</t>
  </si>
  <si>
    <t>Organizace</t>
  </si>
  <si>
    <t>Rozpočet</t>
  </si>
  <si>
    <t>Tržby celkem</t>
  </si>
  <si>
    <t>z toho: pronájem divadelního sálu</t>
  </si>
  <si>
    <t xml:space="preserve">           pronájem ost.prostor</t>
  </si>
  <si>
    <t xml:space="preserve">           reklama</t>
  </si>
  <si>
    <t>Náklady celkem</t>
  </si>
  <si>
    <t xml:space="preserve">           spotřeba energie</t>
  </si>
  <si>
    <t xml:space="preserve">           nájemné a služby</t>
  </si>
  <si>
    <t xml:space="preserve">           opravy a údržba</t>
  </si>
  <si>
    <t xml:space="preserve">           mzdové prostředky</t>
  </si>
  <si>
    <t xml:space="preserve">           zákonné pojištění</t>
  </si>
  <si>
    <t xml:space="preserve">           FKSP</t>
  </si>
  <si>
    <t xml:space="preserve">           manka a škody</t>
  </si>
  <si>
    <t xml:space="preserve">           ostatní náklady</t>
  </si>
  <si>
    <t>Hospodářský výsledek</t>
  </si>
  <si>
    <t>Počet pracovníků</t>
  </si>
  <si>
    <t>Vypracoval:</t>
  </si>
  <si>
    <t>Schválil:</t>
  </si>
  <si>
    <t>tab.č.1</t>
  </si>
  <si>
    <t>hlavní činnost</t>
  </si>
  <si>
    <t>Schválený</t>
  </si>
  <si>
    <t>upravený</t>
  </si>
  <si>
    <t>skutečnost</t>
  </si>
  <si>
    <t>rozpočet</t>
  </si>
  <si>
    <t>z toho: vstupné na vl.scéně</t>
  </si>
  <si>
    <t xml:space="preserve">           spolupořadatelství</t>
  </si>
  <si>
    <t xml:space="preserve">           zájezdy</t>
  </si>
  <si>
    <t xml:space="preserve">           zákonné soc.pojištění</t>
  </si>
  <si>
    <t xml:space="preserve">           jiné ostatní náklady</t>
  </si>
  <si>
    <t>Použití RF, krytí dplň.činností</t>
  </si>
  <si>
    <t>Neinvestiční příspěvek</t>
  </si>
  <si>
    <t xml:space="preserve">Organizace: </t>
  </si>
  <si>
    <t>Představení na vlastní scéně</t>
  </si>
  <si>
    <t>počet</t>
  </si>
  <si>
    <t>Nabídnutá místa, kapacita divadla</t>
  </si>
  <si>
    <t>Počet premiér</t>
  </si>
  <si>
    <t>Mgr.Pipková</t>
  </si>
  <si>
    <t>k 31.12.</t>
  </si>
  <si>
    <t>Zpracoval:Mgr. Pipková</t>
  </si>
  <si>
    <t>telefon: 296550215</t>
  </si>
  <si>
    <t>hl.scéna</t>
  </si>
  <si>
    <t>zkušebna</t>
  </si>
  <si>
    <t>celkem</t>
  </si>
  <si>
    <t>ukazatel</t>
  </si>
  <si>
    <t>měrná</t>
  </si>
  <si>
    <t>z toho : vlastním souborem</t>
  </si>
  <si>
    <t xml:space="preserve">            spolupořadatelství-hostování</t>
  </si>
  <si>
    <t>Představení na zájezdech</t>
  </si>
  <si>
    <t>Představení hostujících souborů</t>
  </si>
  <si>
    <t>tj. pronájem divadla cizím subjektům</t>
  </si>
  <si>
    <t>Návštěvníci na vl. scéně celkem :</t>
  </si>
  <si>
    <t>Tržby - výnosy z hl. činnosti celkem :</t>
  </si>
  <si>
    <t>z toho : ze vstupného na vl. scéně vl. souborem</t>
  </si>
  <si>
    <t xml:space="preserve">            ze spolupořadatelství+hostování</t>
  </si>
  <si>
    <t xml:space="preserve">            ze zájezdů</t>
  </si>
  <si>
    <t xml:space="preserve">            ostatní výnosy</t>
  </si>
  <si>
    <t>Tržby - výnosy  z doplň. činnosti celkem :</t>
  </si>
  <si>
    <t xml:space="preserve">           za pronájmy div.sálu ostatní</t>
  </si>
  <si>
    <t xml:space="preserve">            za pronájmy ostatních prostor</t>
  </si>
  <si>
    <t xml:space="preserve">            ostatní výnosy z DČ</t>
  </si>
  <si>
    <t>Doplatek hl.m.Prahy na 1 představení na vl.scéně</t>
  </si>
  <si>
    <t>Doplatek hl.m.Prahy na 1 návštěvníka na vl.scéně</t>
  </si>
  <si>
    <t xml:space="preserve">Návštěvnost na vl. scéně </t>
  </si>
  <si>
    <t>Tržebnost na vl. scéně</t>
  </si>
  <si>
    <t xml:space="preserve">Průměrná cena vstupenky </t>
  </si>
  <si>
    <t xml:space="preserve"> Kč</t>
  </si>
  <si>
    <t>Zpracoval / tel : Mgr.Pipková/ 296550215</t>
  </si>
  <si>
    <t xml:space="preserve">       ředitel</t>
  </si>
  <si>
    <r>
      <t xml:space="preserve">Organizace: </t>
    </r>
    <r>
      <rPr>
        <b/>
        <sz val="10"/>
        <rFont val="Arial CE"/>
        <family val="2"/>
      </rPr>
      <t>Divadlo na Vinohradech</t>
    </r>
  </si>
  <si>
    <t>Rozbor hospodaření za rok 2007</t>
  </si>
  <si>
    <t>k 31.12.2007</t>
  </si>
  <si>
    <t>Výkonové ukazatele divadel - skutečnost 2007</t>
  </si>
  <si>
    <t xml:space="preserve">p  l  á  n    2  0  0  7              </t>
  </si>
  <si>
    <t xml:space="preserve">skutečnost  k 31.12.2007           </t>
  </si>
  <si>
    <t>skutečnost k 31.12.2006</t>
  </si>
  <si>
    <t>index 2007/2006</t>
  </si>
  <si>
    <t>z toho :za pronájmy divadel.sálu</t>
  </si>
  <si>
    <t>Datum: 25.1.2008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</si>
</sst>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#,##0.0"/>
    <numFmt numFmtId="166" formatCode="0.0"/>
    <numFmt numFmtId="167" formatCode="d/m/yy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3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1" fillId="0" borderId="1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Font="1" applyBorder="1">
      <alignment/>
      <protection/>
    </xf>
    <xf numFmtId="0" fontId="0" fillId="0" borderId="0" xfId="20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1" fillId="0" borderId="6" xfId="20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1" fillId="0" borderId="8" xfId="20" applyFont="1" applyBorder="1" applyAlignment="1">
      <alignment horizontal="centerContinuous"/>
      <protection/>
    </xf>
    <xf numFmtId="0" fontId="1" fillId="0" borderId="9" xfId="20" applyFon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0" fillId="0" borderId="10" xfId="20" applyFont="1" applyBorder="1">
      <alignment/>
      <protection/>
    </xf>
    <xf numFmtId="0" fontId="0" fillId="0" borderId="12" xfId="20" applyBorder="1">
      <alignment/>
      <protection/>
    </xf>
    <xf numFmtId="0" fontId="0" fillId="0" borderId="13" xfId="20" applyBorder="1">
      <alignment/>
      <protection/>
    </xf>
    <xf numFmtId="0" fontId="0" fillId="0" borderId="14" xfId="20" applyBorder="1">
      <alignment/>
      <protection/>
    </xf>
    <xf numFmtId="0" fontId="0" fillId="0" borderId="7" xfId="20" applyBorder="1">
      <alignment/>
      <protection/>
    </xf>
    <xf numFmtId="0" fontId="0" fillId="0" borderId="15" xfId="20" applyBorder="1">
      <alignment/>
      <protection/>
    </xf>
    <xf numFmtId="0" fontId="0" fillId="0" borderId="3" xfId="20" applyBorder="1">
      <alignment/>
      <protection/>
    </xf>
    <xf numFmtId="0" fontId="0" fillId="0" borderId="16" xfId="20" applyBorder="1">
      <alignment/>
      <protection/>
    </xf>
    <xf numFmtId="0" fontId="0" fillId="0" borderId="17" xfId="20" applyBorder="1">
      <alignment/>
      <protection/>
    </xf>
    <xf numFmtId="0" fontId="0" fillId="0" borderId="18" xfId="20" applyBorder="1">
      <alignment/>
      <protection/>
    </xf>
    <xf numFmtId="0" fontId="1" fillId="0" borderId="19" xfId="20" applyFont="1" applyBorder="1">
      <alignment/>
      <protection/>
    </xf>
    <xf numFmtId="0" fontId="0" fillId="0" borderId="20" xfId="20" applyBorder="1">
      <alignment/>
      <protection/>
    </xf>
    <xf numFmtId="0" fontId="3" fillId="0" borderId="10" xfId="20" applyFont="1" applyBorder="1">
      <alignment/>
      <protection/>
    </xf>
    <xf numFmtId="0" fontId="0" fillId="0" borderId="21" xfId="20" applyBorder="1">
      <alignment/>
      <protection/>
    </xf>
    <xf numFmtId="0" fontId="0" fillId="0" borderId="22" xfId="20" applyBorder="1">
      <alignment/>
      <protection/>
    </xf>
    <xf numFmtId="0" fontId="0" fillId="0" borderId="23" xfId="20" applyBorder="1">
      <alignment/>
      <protection/>
    </xf>
    <xf numFmtId="0" fontId="0" fillId="0" borderId="24" xfId="20" applyBorder="1">
      <alignment/>
      <protection/>
    </xf>
    <xf numFmtId="0" fontId="0" fillId="0" borderId="25" xfId="20" applyBorder="1">
      <alignment/>
      <protection/>
    </xf>
    <xf numFmtId="0" fontId="0" fillId="0" borderId="26" xfId="20" applyBorder="1">
      <alignment/>
      <protection/>
    </xf>
    <xf numFmtId="0" fontId="1" fillId="0" borderId="27" xfId="20" applyFont="1" applyBorder="1">
      <alignment/>
      <protection/>
    </xf>
    <xf numFmtId="0" fontId="0" fillId="0" borderId="28" xfId="20" applyBorder="1">
      <alignment/>
      <protection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0" fillId="0" borderId="31" xfId="20" applyBorder="1">
      <alignment/>
      <protection/>
    </xf>
    <xf numFmtId="0" fontId="0" fillId="0" borderId="32" xfId="20" applyBorder="1">
      <alignment/>
      <protection/>
    </xf>
    <xf numFmtId="0" fontId="1" fillId="0" borderId="2" xfId="20" applyFont="1" applyBorder="1">
      <alignment/>
      <protection/>
    </xf>
    <xf numFmtId="14" fontId="0" fillId="0" borderId="0" xfId="20" applyNumberFormat="1" applyBorder="1">
      <alignment/>
      <protection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 applyFont="1">
      <alignment/>
      <protection/>
    </xf>
    <xf numFmtId="0" fontId="0" fillId="0" borderId="2" xfId="19" applyBorder="1">
      <alignment/>
      <protection/>
    </xf>
    <xf numFmtId="0" fontId="0" fillId="0" borderId="33" xfId="19" applyBorder="1" applyAlignment="1">
      <alignment/>
      <protection/>
    </xf>
    <xf numFmtId="0" fontId="0" fillId="0" borderId="33" xfId="19" applyBorder="1" applyAlignment="1">
      <alignment horizontal="center"/>
      <protection/>
    </xf>
    <xf numFmtId="0" fontId="0" fillId="0" borderId="0" xfId="19" applyBorder="1">
      <alignment/>
      <protection/>
    </xf>
    <xf numFmtId="0" fontId="0" fillId="0" borderId="34" xfId="19" applyBorder="1" applyAlignment="1">
      <alignment horizontal="center"/>
      <protection/>
    </xf>
    <xf numFmtId="0" fontId="0" fillId="0" borderId="34" xfId="19" applyFont="1" applyBorder="1" applyAlignment="1">
      <alignment horizontal="center"/>
      <protection/>
    </xf>
    <xf numFmtId="0" fontId="0" fillId="0" borderId="12" xfId="19" applyBorder="1">
      <alignment/>
      <protection/>
    </xf>
    <xf numFmtId="0" fontId="0" fillId="0" borderId="13" xfId="19" applyBorder="1">
      <alignment/>
      <protection/>
    </xf>
    <xf numFmtId="0" fontId="0" fillId="0" borderId="35" xfId="19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3" fontId="1" fillId="0" borderId="36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0" fillId="0" borderId="11" xfId="19" applyFont="1" applyBorder="1">
      <alignment/>
      <protection/>
    </xf>
    <xf numFmtId="3" fontId="0" fillId="0" borderId="37" xfId="19" applyNumberFormat="1" applyFont="1" applyBorder="1">
      <alignment/>
      <protection/>
    </xf>
    <xf numFmtId="0" fontId="0" fillId="0" borderId="10" xfId="19" applyBorder="1">
      <alignment/>
      <protection/>
    </xf>
    <xf numFmtId="0" fontId="0" fillId="0" borderId="11" xfId="19" applyBorder="1">
      <alignment/>
      <protection/>
    </xf>
    <xf numFmtId="3" fontId="0" fillId="0" borderId="37" xfId="19" applyNumberFormat="1" applyBorder="1">
      <alignment/>
      <protection/>
    </xf>
    <xf numFmtId="3" fontId="1" fillId="0" borderId="37" xfId="19" applyNumberFormat="1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11" xfId="19" applyFont="1" applyBorder="1">
      <alignment/>
      <protection/>
    </xf>
    <xf numFmtId="3" fontId="0" fillId="0" borderId="0" xfId="19" applyNumberFormat="1">
      <alignment/>
      <protection/>
    </xf>
    <xf numFmtId="0" fontId="3" fillId="0" borderId="10" xfId="19" applyFont="1" applyBorder="1">
      <alignment/>
      <protection/>
    </xf>
    <xf numFmtId="0" fontId="3" fillId="0" borderId="11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0" xfId="19" applyFont="1" applyBorder="1">
      <alignment/>
      <protection/>
    </xf>
    <xf numFmtId="3" fontId="1" fillId="0" borderId="38" xfId="19" applyNumberFormat="1" applyFont="1" applyBorder="1">
      <alignment/>
      <protection/>
    </xf>
    <xf numFmtId="0" fontId="1" fillId="0" borderId="12" xfId="19" applyFont="1" applyBorder="1">
      <alignment/>
      <protection/>
    </xf>
    <xf numFmtId="0" fontId="1" fillId="0" borderId="13" xfId="19" applyFont="1" applyBorder="1">
      <alignment/>
      <protection/>
    </xf>
    <xf numFmtId="3" fontId="1" fillId="0" borderId="39" xfId="19" applyNumberFormat="1" applyFont="1" applyBorder="1">
      <alignment/>
      <protection/>
    </xf>
    <xf numFmtId="14" fontId="0" fillId="0" borderId="0" xfId="19" applyNumberFormat="1">
      <alignment/>
      <protection/>
    </xf>
    <xf numFmtId="0" fontId="0" fillId="0" borderId="1" xfId="19" applyFont="1" applyBorder="1">
      <alignment/>
      <protection/>
    </xf>
    <xf numFmtId="0" fontId="0" fillId="0" borderId="3" xfId="19" applyFont="1" applyBorder="1">
      <alignment/>
      <protection/>
    </xf>
    <xf numFmtId="4" fontId="1" fillId="0" borderId="36" xfId="19" applyNumberFormat="1" applyFont="1" applyBorder="1">
      <alignment/>
      <protection/>
    </xf>
    <xf numFmtId="4" fontId="0" fillId="0" borderId="37" xfId="19" applyNumberFormat="1" applyFont="1" applyBorder="1">
      <alignment/>
      <protection/>
    </xf>
    <xf numFmtId="4" fontId="1" fillId="0" borderId="37" xfId="19" applyNumberFormat="1" applyFont="1" applyBorder="1">
      <alignment/>
      <protection/>
    </xf>
    <xf numFmtId="4" fontId="1" fillId="0" borderId="40" xfId="19" applyNumberFormat="1" applyFont="1" applyBorder="1">
      <alignment/>
      <protection/>
    </xf>
    <xf numFmtId="4" fontId="1" fillId="0" borderId="39" xfId="19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>
      <alignment/>
      <protection/>
    </xf>
    <xf numFmtId="0" fontId="10" fillId="0" borderId="41" xfId="21" applyFont="1" applyFill="1" applyBorder="1">
      <alignment/>
      <protection/>
    </xf>
    <xf numFmtId="0" fontId="10" fillId="0" borderId="42" xfId="21" applyFont="1" applyFill="1" applyBorder="1" applyAlignment="1">
      <alignment horizontal="center"/>
      <protection/>
    </xf>
    <xf numFmtId="0" fontId="11" fillId="0" borderId="43" xfId="21" applyFont="1" applyFill="1" applyBorder="1" applyAlignment="1">
      <alignment horizontal="center"/>
      <protection/>
    </xf>
    <xf numFmtId="0" fontId="11" fillId="0" borderId="44" xfId="21" applyFont="1" applyFill="1" applyBorder="1" applyAlignment="1">
      <alignment horizontal="center"/>
      <protection/>
    </xf>
    <xf numFmtId="0" fontId="11" fillId="0" borderId="45" xfId="21" applyFont="1" applyFill="1" applyBorder="1" applyAlignment="1">
      <alignment horizontal="center"/>
      <protection/>
    </xf>
    <xf numFmtId="0" fontId="11" fillId="0" borderId="46" xfId="21" applyFont="1" applyFill="1" applyBorder="1" applyAlignment="1">
      <alignment horizontal="center"/>
      <protection/>
    </xf>
    <xf numFmtId="0" fontId="11" fillId="0" borderId="47" xfId="21" applyFont="1" applyFill="1" applyBorder="1" applyAlignment="1">
      <alignment horizontal="center"/>
      <protection/>
    </xf>
    <xf numFmtId="0" fontId="11" fillId="0" borderId="48" xfId="21" applyFont="1" applyFill="1" applyBorder="1" applyAlignment="1">
      <alignment horizontal="center"/>
      <protection/>
    </xf>
    <xf numFmtId="0" fontId="11" fillId="0" borderId="19" xfId="21" applyFont="1" applyFill="1" applyBorder="1" applyAlignment="1">
      <alignment horizontal="center"/>
      <protection/>
    </xf>
    <xf numFmtId="0" fontId="11" fillId="0" borderId="20" xfId="21" applyFont="1" applyFill="1" applyBorder="1" applyAlignment="1">
      <alignment horizontal="center"/>
      <protection/>
    </xf>
    <xf numFmtId="0" fontId="11" fillId="0" borderId="49" xfId="21" applyFont="1" applyFill="1" applyBorder="1" applyAlignment="1">
      <alignment horizontal="center"/>
      <protection/>
    </xf>
    <xf numFmtId="0" fontId="10" fillId="0" borderId="50" xfId="21" applyFont="1" applyFill="1" applyBorder="1">
      <alignment/>
      <protection/>
    </xf>
    <xf numFmtId="0" fontId="10" fillId="0" borderId="51" xfId="21" applyFont="1" applyFill="1" applyBorder="1" applyAlignment="1">
      <alignment horizontal="center"/>
      <protection/>
    </xf>
    <xf numFmtId="0" fontId="12" fillId="0" borderId="52" xfId="21" applyFont="1" applyFill="1" applyBorder="1" applyAlignment="1">
      <alignment horizontal="center"/>
      <protection/>
    </xf>
    <xf numFmtId="0" fontId="12" fillId="0" borderId="53" xfId="21" applyFont="1" applyFill="1" applyBorder="1" applyAlignment="1">
      <alignment horizontal="center"/>
      <protection/>
    </xf>
    <xf numFmtId="0" fontId="13" fillId="0" borderId="54" xfId="21" applyFont="1" applyFill="1" applyBorder="1" applyAlignment="1">
      <alignment horizontal="center"/>
      <protection/>
    </xf>
    <xf numFmtId="0" fontId="12" fillId="0" borderId="55" xfId="21" applyFont="1" applyFill="1" applyBorder="1" applyAlignment="1">
      <alignment horizontal="center"/>
      <protection/>
    </xf>
    <xf numFmtId="0" fontId="12" fillId="0" borderId="56" xfId="21" applyFont="1" applyFill="1" applyBorder="1" applyAlignment="1">
      <alignment horizontal="center"/>
      <protection/>
    </xf>
    <xf numFmtId="0" fontId="13" fillId="0" borderId="57" xfId="21" applyFont="1" applyFill="1" applyBorder="1" applyAlignment="1">
      <alignment horizontal="center"/>
      <protection/>
    </xf>
    <xf numFmtId="0" fontId="12" fillId="0" borderId="58" xfId="21" applyFont="1" applyFill="1" applyBorder="1" applyAlignment="1">
      <alignment horizontal="center"/>
      <protection/>
    </xf>
    <xf numFmtId="0" fontId="10" fillId="0" borderId="56" xfId="21" applyFont="1" applyBorder="1">
      <alignment/>
      <protection/>
    </xf>
    <xf numFmtId="0" fontId="10" fillId="0" borderId="59" xfId="21" applyFont="1" applyBorder="1">
      <alignment/>
      <protection/>
    </xf>
    <xf numFmtId="0" fontId="11" fillId="0" borderId="60" xfId="21" applyFont="1" applyBorder="1">
      <alignment/>
      <protection/>
    </xf>
    <xf numFmtId="0" fontId="10" fillId="0" borderId="58" xfId="21" applyFont="1" applyBorder="1">
      <alignment/>
      <protection/>
    </xf>
    <xf numFmtId="0" fontId="11" fillId="0" borderId="54" xfId="21" applyFont="1" applyBorder="1">
      <alignment/>
      <protection/>
    </xf>
    <xf numFmtId="0" fontId="11" fillId="0" borderId="61" xfId="21" applyFont="1" applyFill="1" applyBorder="1">
      <alignment/>
      <protection/>
    </xf>
    <xf numFmtId="0" fontId="10" fillId="0" borderId="62" xfId="21" applyFont="1" applyFill="1" applyBorder="1" applyAlignment="1">
      <alignment horizontal="center"/>
      <protection/>
    </xf>
    <xf numFmtId="0" fontId="11" fillId="0" borderId="63" xfId="21" applyFont="1" applyFill="1" applyBorder="1" applyAlignment="1">
      <alignment horizontal="center"/>
      <protection/>
    </xf>
    <xf numFmtId="0" fontId="11" fillId="0" borderId="64" xfId="21" applyFont="1" applyFill="1" applyBorder="1" applyAlignment="1">
      <alignment horizontal="center"/>
      <protection/>
    </xf>
    <xf numFmtId="0" fontId="11" fillId="0" borderId="65" xfId="21" applyFont="1" applyFill="1" applyBorder="1" applyAlignment="1">
      <alignment horizontal="center"/>
      <protection/>
    </xf>
    <xf numFmtId="0" fontId="11" fillId="0" borderId="66" xfId="21" applyFont="1" applyFill="1" applyBorder="1" applyAlignment="1">
      <alignment horizontal="center"/>
      <protection/>
    </xf>
    <xf numFmtId="4" fontId="11" fillId="0" borderId="64" xfId="21" applyNumberFormat="1" applyFont="1" applyFill="1" applyBorder="1" applyAlignment="1">
      <alignment horizontal="center"/>
      <protection/>
    </xf>
    <xf numFmtId="4" fontId="11" fillId="0" borderId="65" xfId="21" applyNumberFormat="1" applyFont="1" applyFill="1" applyBorder="1" applyAlignment="1">
      <alignment horizontal="center"/>
      <protection/>
    </xf>
    <xf numFmtId="0" fontId="10" fillId="0" borderId="67" xfId="21" applyFont="1" applyFill="1" applyBorder="1">
      <alignment/>
      <protection/>
    </xf>
    <xf numFmtId="0" fontId="10" fillId="0" borderId="68" xfId="21" applyFont="1" applyFill="1" applyBorder="1" applyAlignment="1">
      <alignment horizontal="center"/>
      <protection/>
    </xf>
    <xf numFmtId="0" fontId="10" fillId="0" borderId="69" xfId="21" applyFont="1" applyFill="1" applyBorder="1" applyAlignment="1">
      <alignment horizontal="center"/>
      <protection/>
    </xf>
    <xf numFmtId="0" fontId="10" fillId="0" borderId="68" xfId="21" applyFont="1" applyFill="1" applyBorder="1" applyAlignment="1">
      <alignment horizontal="center"/>
      <protection/>
    </xf>
    <xf numFmtId="0" fontId="10" fillId="0" borderId="70" xfId="21" applyFont="1" applyFill="1" applyBorder="1" applyAlignment="1">
      <alignment horizontal="center"/>
      <protection/>
    </xf>
    <xf numFmtId="0" fontId="10" fillId="0" borderId="71" xfId="21" applyFont="1" applyFill="1" applyBorder="1" applyAlignment="1">
      <alignment horizontal="center"/>
      <protection/>
    </xf>
    <xf numFmtId="4" fontId="10" fillId="0" borderId="66" xfId="21" applyNumberFormat="1" applyFont="1" applyFill="1" applyBorder="1" applyAlignment="1">
      <alignment horizontal="center"/>
      <protection/>
    </xf>
    <xf numFmtId="4" fontId="10" fillId="0" borderId="64" xfId="21" applyNumberFormat="1" applyFont="1" applyFill="1" applyBorder="1" applyAlignment="1">
      <alignment horizontal="center"/>
      <protection/>
    </xf>
    <xf numFmtId="0" fontId="10" fillId="0" borderId="72" xfId="21" applyFont="1" applyFill="1" applyBorder="1">
      <alignment/>
      <protection/>
    </xf>
    <xf numFmtId="0" fontId="10" fillId="0" borderId="73" xfId="21" applyFont="1" applyFill="1" applyBorder="1" applyAlignment="1">
      <alignment horizontal="center"/>
      <protection/>
    </xf>
    <xf numFmtId="0" fontId="10" fillId="0" borderId="74" xfId="21" applyFont="1" applyFill="1" applyBorder="1" applyAlignment="1">
      <alignment horizontal="center"/>
      <protection/>
    </xf>
    <xf numFmtId="0" fontId="10" fillId="0" borderId="73" xfId="21" applyFont="1" applyFill="1" applyBorder="1" applyAlignment="1">
      <alignment horizontal="center"/>
      <protection/>
    </xf>
    <xf numFmtId="0" fontId="11" fillId="0" borderId="75" xfId="21" applyFont="1" applyFill="1" applyBorder="1" applyAlignment="1">
      <alignment horizontal="center"/>
      <protection/>
    </xf>
    <xf numFmtId="0" fontId="10" fillId="0" borderId="76" xfId="21" applyFont="1" applyFill="1" applyBorder="1" applyAlignment="1">
      <alignment horizontal="center"/>
      <protection/>
    </xf>
    <xf numFmtId="0" fontId="10" fillId="0" borderId="73" xfId="21" applyFont="1" applyFill="1" applyBorder="1" applyAlignment="1">
      <alignment/>
      <protection/>
    </xf>
    <xf numFmtId="4" fontId="10" fillId="0" borderId="76" xfId="21" applyNumberFormat="1" applyFont="1" applyFill="1" applyBorder="1" applyAlignment="1">
      <alignment horizontal="center"/>
      <protection/>
    </xf>
    <xf numFmtId="4" fontId="10" fillId="0" borderId="73" xfId="21" applyNumberFormat="1" applyFont="1" applyFill="1" applyBorder="1" applyAlignment="1">
      <alignment horizontal="center"/>
      <protection/>
    </xf>
    <xf numFmtId="0" fontId="11" fillId="0" borderId="77" xfId="21" applyFont="1" applyFill="1" applyBorder="1">
      <alignment/>
      <protection/>
    </xf>
    <xf numFmtId="0" fontId="10" fillId="0" borderId="52" xfId="21" applyFont="1" applyFill="1" applyBorder="1" applyAlignment="1">
      <alignment horizontal="center"/>
      <protection/>
    </xf>
    <xf numFmtId="0" fontId="10" fillId="0" borderId="78" xfId="21" applyFont="1" applyFill="1" applyBorder="1" applyAlignment="1">
      <alignment horizontal="center"/>
      <protection/>
    </xf>
    <xf numFmtId="0" fontId="11" fillId="0" borderId="57" xfId="21" applyFont="1" applyFill="1" applyBorder="1" applyAlignment="1">
      <alignment horizontal="center"/>
      <protection/>
    </xf>
    <xf numFmtId="0" fontId="10" fillId="0" borderId="55" xfId="21" applyFont="1" applyFill="1" applyBorder="1" applyAlignment="1">
      <alignment horizontal="center"/>
      <protection/>
    </xf>
    <xf numFmtId="4" fontId="10" fillId="0" borderId="55" xfId="21" applyNumberFormat="1" applyFont="1" applyFill="1" applyBorder="1" applyAlignment="1">
      <alignment horizontal="center"/>
      <protection/>
    </xf>
    <xf numFmtId="4" fontId="10" fillId="0" borderId="78" xfId="21" applyNumberFormat="1" applyFont="1" applyFill="1" applyBorder="1" applyAlignment="1">
      <alignment horizontal="center"/>
      <protection/>
    </xf>
    <xf numFmtId="0" fontId="11" fillId="0" borderId="50" xfId="21" applyFont="1" applyFill="1" applyBorder="1">
      <alignment/>
      <protection/>
    </xf>
    <xf numFmtId="0" fontId="10" fillId="0" borderId="79" xfId="21" applyFont="1" applyFill="1" applyBorder="1" applyAlignment="1">
      <alignment horizontal="center"/>
      <protection/>
    </xf>
    <xf numFmtId="0" fontId="10" fillId="0" borderId="62" xfId="21" applyFont="1" applyFill="1" applyBorder="1" applyAlignment="1">
      <alignment horizontal="center"/>
      <protection/>
    </xf>
    <xf numFmtId="0" fontId="10" fillId="0" borderId="61" xfId="21" applyFont="1" applyFill="1" applyBorder="1" applyAlignment="1">
      <alignment horizontal="center"/>
      <protection/>
    </xf>
    <xf numFmtId="0" fontId="10" fillId="0" borderId="62" xfId="21" applyFont="1" applyFill="1" applyBorder="1" applyAlignment="1">
      <alignment/>
      <protection/>
    </xf>
    <xf numFmtId="0" fontId="10" fillId="0" borderId="80" xfId="21" applyFont="1" applyFill="1" applyBorder="1" applyAlignment="1">
      <alignment wrapText="1"/>
      <protection/>
    </xf>
    <xf numFmtId="0" fontId="10" fillId="0" borderId="73" xfId="21" applyFont="1" applyFill="1" applyBorder="1" applyAlignment="1">
      <alignment horizontal="center" wrapText="1"/>
      <protection/>
    </xf>
    <xf numFmtId="0" fontId="0" fillId="0" borderId="0" xfId="21" applyAlignment="1">
      <alignment wrapText="1"/>
      <protection/>
    </xf>
    <xf numFmtId="0" fontId="10" fillId="0" borderId="64" xfId="21" applyFont="1" applyFill="1" applyBorder="1" applyAlignment="1">
      <alignment horizontal="center"/>
      <protection/>
    </xf>
    <xf numFmtId="3" fontId="10" fillId="0" borderId="79" xfId="21" applyNumberFormat="1" applyFont="1" applyFill="1" applyBorder="1" applyAlignment="1">
      <alignment horizontal="center"/>
      <protection/>
    </xf>
    <xf numFmtId="3" fontId="10" fillId="0" borderId="64" xfId="21" applyNumberFormat="1" applyFont="1" applyFill="1" applyBorder="1" applyAlignment="1">
      <alignment horizontal="center"/>
      <protection/>
    </xf>
    <xf numFmtId="3" fontId="11" fillId="0" borderId="65" xfId="21" applyNumberFormat="1" applyFont="1" applyFill="1" applyBorder="1" applyAlignment="1">
      <alignment horizontal="center"/>
      <protection/>
    </xf>
    <xf numFmtId="3" fontId="10" fillId="0" borderId="68" xfId="21" applyNumberFormat="1" applyFont="1" applyFill="1" applyBorder="1" applyAlignment="1">
      <alignment horizontal="center"/>
      <protection/>
    </xf>
    <xf numFmtId="3" fontId="10" fillId="0" borderId="69" xfId="21" applyNumberFormat="1" applyFont="1" applyFill="1" applyBorder="1" applyAlignment="1">
      <alignment horizontal="center"/>
      <protection/>
    </xf>
    <xf numFmtId="3" fontId="11" fillId="0" borderId="70" xfId="21" applyNumberFormat="1" applyFont="1" applyFill="1" applyBorder="1" applyAlignment="1">
      <alignment horizontal="center"/>
      <protection/>
    </xf>
    <xf numFmtId="3" fontId="10" fillId="0" borderId="11" xfId="21" applyNumberFormat="1" applyFont="1" applyFill="1" applyBorder="1" applyAlignment="1">
      <alignment horizontal="center"/>
      <protection/>
    </xf>
    <xf numFmtId="4" fontId="10" fillId="0" borderId="81" xfId="21" applyNumberFormat="1" applyFont="1" applyFill="1" applyBorder="1" applyAlignment="1">
      <alignment horizontal="right"/>
      <protection/>
    </xf>
    <xf numFmtId="4" fontId="10" fillId="0" borderId="82" xfId="21" applyNumberFormat="1" applyFont="1" applyFill="1" applyBorder="1" applyAlignment="1">
      <alignment horizontal="right"/>
      <protection/>
    </xf>
    <xf numFmtId="3" fontId="10" fillId="0" borderId="62" xfId="21" applyNumberFormat="1" applyFont="1" applyFill="1" applyBorder="1" applyAlignment="1">
      <alignment horizontal="center"/>
      <protection/>
    </xf>
    <xf numFmtId="4" fontId="10" fillId="0" borderId="61" xfId="21" applyNumberFormat="1" applyFont="1" applyFill="1" applyBorder="1" applyAlignment="1">
      <alignment horizontal="center"/>
      <protection/>
    </xf>
    <xf numFmtId="4" fontId="10" fillId="0" borderId="83" xfId="21" applyNumberFormat="1" applyFont="1" applyFill="1" applyBorder="1" applyAlignment="1">
      <alignment horizontal="center"/>
      <protection/>
    </xf>
    <xf numFmtId="3" fontId="10" fillId="0" borderId="68" xfId="21" applyNumberFormat="1" applyFont="1" applyFill="1" applyBorder="1" applyAlignment="1">
      <alignment/>
      <protection/>
    </xf>
    <xf numFmtId="4" fontId="10" fillId="0" borderId="84" xfId="21" applyNumberFormat="1" applyFont="1" applyFill="1" applyBorder="1" applyAlignment="1">
      <alignment horizontal="center"/>
      <protection/>
    </xf>
    <xf numFmtId="4" fontId="10" fillId="0" borderId="85" xfId="21" applyNumberFormat="1" applyFont="1" applyFill="1" applyBorder="1" applyAlignment="1">
      <alignment horizontal="center"/>
      <protection/>
    </xf>
    <xf numFmtId="0" fontId="10" fillId="0" borderId="86" xfId="21" applyFont="1" applyFill="1" applyBorder="1" applyAlignment="1">
      <alignment horizontal="right"/>
      <protection/>
    </xf>
    <xf numFmtId="4" fontId="10" fillId="0" borderId="62" xfId="21" applyNumberFormat="1" applyFont="1" applyFill="1" applyBorder="1" applyAlignment="1">
      <alignment horizontal="center"/>
      <protection/>
    </xf>
    <xf numFmtId="0" fontId="11" fillId="0" borderId="70" xfId="21" applyFont="1" applyFill="1" applyBorder="1" applyAlignment="1">
      <alignment horizontal="center"/>
      <protection/>
    </xf>
    <xf numFmtId="0" fontId="10" fillId="0" borderId="68" xfId="21" applyFont="1" applyFill="1" applyBorder="1" applyAlignment="1">
      <alignment/>
      <protection/>
    </xf>
    <xf numFmtId="0" fontId="11" fillId="0" borderId="87" xfId="21" applyFont="1" applyFill="1" applyBorder="1" applyAlignment="1">
      <alignment horizontal="center"/>
      <protection/>
    </xf>
    <xf numFmtId="0" fontId="10" fillId="0" borderId="67" xfId="21" applyFont="1" applyBorder="1">
      <alignment/>
      <protection/>
    </xf>
    <xf numFmtId="0" fontId="10" fillId="0" borderId="71" xfId="21" applyFont="1" applyFill="1" applyBorder="1" applyAlignment="1">
      <alignment horizontal="right"/>
      <protection/>
    </xf>
    <xf numFmtId="0" fontId="10" fillId="0" borderId="76" xfId="21" applyFont="1" applyFill="1" applyBorder="1" applyAlignment="1">
      <alignment horizontal="right"/>
      <protection/>
    </xf>
    <xf numFmtId="0" fontId="10" fillId="0" borderId="72" xfId="21" applyFont="1" applyBorder="1">
      <alignment/>
      <protection/>
    </xf>
    <xf numFmtId="0" fontId="11" fillId="0" borderId="88" xfId="21" applyFont="1" applyFill="1" applyBorder="1">
      <alignment/>
      <protection/>
    </xf>
    <xf numFmtId="0" fontId="10" fillId="0" borderId="89" xfId="21" applyFont="1" applyFill="1" applyBorder="1" applyAlignment="1">
      <alignment horizontal="center"/>
      <protection/>
    </xf>
    <xf numFmtId="0" fontId="10" fillId="0" borderId="90" xfId="21" applyFont="1" applyFill="1" applyBorder="1" applyAlignment="1">
      <alignment horizontal="center"/>
      <protection/>
    </xf>
    <xf numFmtId="3" fontId="11" fillId="0" borderId="57" xfId="21" applyNumberFormat="1" applyFont="1" applyFill="1" applyBorder="1" applyAlignment="1">
      <alignment horizontal="center"/>
      <protection/>
    </xf>
    <xf numFmtId="0" fontId="10" fillId="0" borderId="91" xfId="21" applyFont="1" applyFill="1" applyBorder="1" applyAlignment="1">
      <alignment horizontal="right"/>
      <protection/>
    </xf>
    <xf numFmtId="0" fontId="10" fillId="0" borderId="90" xfId="21" applyFont="1" applyFill="1" applyBorder="1" applyAlignment="1">
      <alignment/>
      <protection/>
    </xf>
    <xf numFmtId="4" fontId="11" fillId="0" borderId="57" xfId="21" applyNumberFormat="1" applyFont="1" applyFill="1" applyBorder="1" applyAlignment="1">
      <alignment horizontal="center"/>
      <protection/>
    </xf>
    <xf numFmtId="4" fontId="10" fillId="0" borderId="50" xfId="21" applyNumberFormat="1" applyFont="1" applyFill="1" applyBorder="1" applyAlignment="1">
      <alignment horizontal="center"/>
      <protection/>
    </xf>
    <xf numFmtId="4" fontId="10" fillId="0" borderId="51" xfId="21" applyNumberFormat="1" applyFont="1" applyFill="1" applyBorder="1" applyAlignment="1">
      <alignment horizontal="center"/>
      <protection/>
    </xf>
    <xf numFmtId="4" fontId="10" fillId="0" borderId="92" xfId="21" applyNumberFormat="1" applyFont="1" applyFill="1" applyBorder="1" applyAlignment="1">
      <alignment horizontal="right"/>
      <protection/>
    </xf>
    <xf numFmtId="4" fontId="10" fillId="0" borderId="78" xfId="21" applyNumberFormat="1" applyFont="1" applyFill="1" applyBorder="1" applyAlignment="1">
      <alignment horizontal="right"/>
      <protection/>
    </xf>
    <xf numFmtId="0" fontId="10" fillId="0" borderId="90" xfId="21" applyFont="1" applyFill="1" applyBorder="1" applyAlignment="1">
      <alignment horizontal="center"/>
      <protection/>
    </xf>
    <xf numFmtId="3" fontId="10" fillId="0" borderId="89" xfId="21" applyNumberFormat="1" applyFont="1" applyFill="1" applyBorder="1" applyAlignment="1">
      <alignment horizontal="center"/>
      <protection/>
    </xf>
    <xf numFmtId="3" fontId="10" fillId="0" borderId="90" xfId="21" applyNumberFormat="1" applyFont="1" applyFill="1" applyBorder="1" applyAlignment="1">
      <alignment horizontal="center"/>
      <protection/>
    </xf>
    <xf numFmtId="3" fontId="10" fillId="0" borderId="86" xfId="21" applyNumberFormat="1" applyFont="1" applyFill="1" applyBorder="1" applyAlignment="1">
      <alignment horizontal="center"/>
      <protection/>
    </xf>
    <xf numFmtId="4" fontId="10" fillId="0" borderId="92" xfId="21" applyNumberFormat="1" applyFont="1" applyFill="1" applyBorder="1" applyAlignment="1">
      <alignment horizontal="center"/>
      <protection/>
    </xf>
    <xf numFmtId="0" fontId="11" fillId="0" borderId="92" xfId="21" applyFont="1" applyFill="1" applyBorder="1">
      <alignment/>
      <protection/>
    </xf>
    <xf numFmtId="0" fontId="10" fillId="0" borderId="78" xfId="21" applyFont="1" applyFill="1" applyBorder="1" applyAlignment="1">
      <alignment horizontal="center"/>
      <protection/>
    </xf>
    <xf numFmtId="4" fontId="11" fillId="0" borderId="55" xfId="21" applyNumberFormat="1" applyFont="1" applyFill="1" applyBorder="1" applyAlignment="1">
      <alignment horizontal="center"/>
      <protection/>
    </xf>
    <xf numFmtId="0" fontId="11" fillId="0" borderId="93" xfId="21" applyFont="1" applyFill="1" applyBorder="1">
      <alignment/>
      <protection/>
    </xf>
    <xf numFmtId="0" fontId="10" fillId="0" borderId="94" xfId="21" applyFont="1" applyFill="1" applyBorder="1" applyAlignment="1">
      <alignment horizontal="center"/>
      <protection/>
    </xf>
    <xf numFmtId="0" fontId="10" fillId="0" borderId="95" xfId="21" applyFont="1" applyFill="1" applyBorder="1" applyAlignment="1">
      <alignment horizontal="center"/>
      <protection/>
    </xf>
    <xf numFmtId="0" fontId="10" fillId="0" borderId="94" xfId="21" applyFont="1" applyFill="1" applyBorder="1" applyAlignment="1">
      <alignment horizontal="center"/>
      <protection/>
    </xf>
    <xf numFmtId="0" fontId="11" fillId="0" borderId="96" xfId="21" applyFont="1" applyFill="1" applyBorder="1" applyAlignment="1">
      <alignment horizontal="center"/>
      <protection/>
    </xf>
    <xf numFmtId="0" fontId="10" fillId="0" borderId="97" xfId="21" applyFont="1" applyFill="1" applyBorder="1" applyAlignment="1">
      <alignment horizontal="center"/>
      <protection/>
    </xf>
    <xf numFmtId="4" fontId="10" fillId="0" borderId="93" xfId="21" applyNumberFormat="1" applyFont="1" applyFill="1" applyBorder="1" applyAlignment="1">
      <alignment horizontal="center"/>
      <protection/>
    </xf>
    <xf numFmtId="4" fontId="10" fillId="0" borderId="94" xfId="21" applyNumberFormat="1" applyFont="1" applyFill="1" applyBorder="1" applyAlignment="1">
      <alignment horizontal="center"/>
      <protection/>
    </xf>
    <xf numFmtId="0" fontId="10" fillId="0" borderId="98" xfId="21" applyFont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11" fillId="0" borderId="72" xfId="21" applyFont="1" applyFill="1" applyBorder="1" applyAlignment="1">
      <alignment horizontal="center" wrapText="1"/>
      <protection/>
    </xf>
    <xf numFmtId="0" fontId="11" fillId="0" borderId="99" xfId="21" applyFont="1" applyFill="1" applyBorder="1" applyAlignment="1">
      <alignment horizontal="center"/>
      <protection/>
    </xf>
    <xf numFmtId="0" fontId="11" fillId="0" borderId="52" xfId="21" applyFont="1" applyFill="1" applyBorder="1" applyAlignment="1">
      <alignment horizontal="center"/>
      <protection/>
    </xf>
    <xf numFmtId="0" fontId="11" fillId="0" borderId="78" xfId="21" applyFont="1" applyFill="1" applyBorder="1" applyAlignment="1">
      <alignment horizontal="center"/>
      <protection/>
    </xf>
    <xf numFmtId="0" fontId="11" fillId="0" borderId="55" xfId="21" applyFont="1" applyFill="1" applyBorder="1" applyAlignment="1">
      <alignment horizontal="center"/>
      <protection/>
    </xf>
    <xf numFmtId="4" fontId="11" fillId="0" borderId="78" xfId="21" applyNumberFormat="1" applyFont="1" applyFill="1" applyBorder="1" applyAlignment="1">
      <alignment horizontal="center"/>
      <protection/>
    </xf>
    <xf numFmtId="0" fontId="11" fillId="0" borderId="74" xfId="21" applyFont="1" applyFill="1" applyBorder="1" applyAlignment="1">
      <alignment horizontal="center" wrapText="1"/>
      <protection/>
    </xf>
    <xf numFmtId="0" fontId="11" fillId="0" borderId="73" xfId="21" applyFont="1" applyFill="1" applyBorder="1" applyAlignment="1">
      <alignment horizontal="center" wrapText="1"/>
      <protection/>
    </xf>
    <xf numFmtId="0" fontId="11" fillId="0" borderId="75" xfId="21" applyFont="1" applyFill="1" applyBorder="1" applyAlignment="1">
      <alignment horizontal="center" wrapText="1"/>
      <protection/>
    </xf>
    <xf numFmtId="0" fontId="11" fillId="0" borderId="73" xfId="21" applyFont="1" applyFill="1" applyBorder="1" applyAlignment="1">
      <alignment wrapText="1"/>
      <protection/>
    </xf>
    <xf numFmtId="4" fontId="11" fillId="0" borderId="72" xfId="21" applyNumberFormat="1" applyFont="1" applyFill="1" applyBorder="1" applyAlignment="1">
      <alignment horizontal="center"/>
      <protection/>
    </xf>
    <xf numFmtId="4" fontId="11" fillId="0" borderId="87" xfId="21" applyNumberFormat="1" applyFont="1" applyFill="1" applyBorder="1" applyAlignment="1">
      <alignment horizontal="center"/>
      <protection/>
    </xf>
    <xf numFmtId="4" fontId="11" fillId="0" borderId="100" xfId="21" applyNumberFormat="1" applyFont="1" applyFill="1" applyBorder="1" applyAlignment="1">
      <alignment horizontal="center"/>
      <protection/>
    </xf>
    <xf numFmtId="0" fontId="11" fillId="0" borderId="101" xfId="21" applyFont="1" applyFill="1" applyBorder="1" applyAlignment="1">
      <alignment horizontal="center"/>
      <protection/>
    </xf>
    <xf numFmtId="4" fontId="10" fillId="0" borderId="100" xfId="21" applyNumberFormat="1" applyFont="1" applyFill="1" applyBorder="1" applyAlignment="1">
      <alignment horizontal="center"/>
      <protection/>
    </xf>
    <xf numFmtId="3" fontId="11" fillId="0" borderId="101" xfId="21" applyNumberFormat="1" applyFont="1" applyFill="1" applyBorder="1" applyAlignment="1">
      <alignment horizontal="center"/>
      <protection/>
    </xf>
    <xf numFmtId="4" fontId="11" fillId="0" borderId="75" xfId="21" applyNumberFormat="1" applyFont="1" applyFill="1" applyBorder="1" applyAlignment="1">
      <alignment horizontal="center"/>
      <protection/>
    </xf>
    <xf numFmtId="4" fontId="11" fillId="0" borderId="102" xfId="21" applyNumberFormat="1" applyFont="1" applyFill="1" applyBorder="1" applyAlignment="1">
      <alignment horizontal="right"/>
      <protection/>
    </xf>
    <xf numFmtId="4" fontId="11" fillId="0" borderId="103" xfId="21" applyNumberFormat="1" applyFont="1" applyFill="1" applyBorder="1" applyAlignment="1">
      <alignment horizontal="center"/>
      <protection/>
    </xf>
    <xf numFmtId="4" fontId="11" fillId="0" borderId="104" xfId="21" applyNumberFormat="1" applyFont="1" applyFill="1" applyBorder="1" applyAlignment="1">
      <alignment horizontal="center"/>
      <protection/>
    </xf>
    <xf numFmtId="4" fontId="11" fillId="0" borderId="96" xfId="21" applyNumberFormat="1" applyFont="1" applyFill="1" applyBorder="1" applyAlignment="1">
      <alignment horizontal="center"/>
      <protection/>
    </xf>
    <xf numFmtId="0" fontId="10" fillId="0" borderId="50" xfId="21" applyFont="1" applyBorder="1">
      <alignment/>
      <protection/>
    </xf>
    <xf numFmtId="0" fontId="10" fillId="0" borderId="77" xfId="21" applyFont="1" applyBorder="1">
      <alignment/>
      <protection/>
    </xf>
    <xf numFmtId="0" fontId="11" fillId="0" borderId="92" xfId="21" applyFont="1" applyBorder="1">
      <alignment/>
      <protection/>
    </xf>
    <xf numFmtId="0" fontId="11" fillId="0" borderId="72" xfId="21" applyFont="1" applyBorder="1" applyAlignment="1">
      <alignment wrapText="1"/>
      <protection/>
    </xf>
    <xf numFmtId="0" fontId="10" fillId="0" borderId="61" xfId="21" applyFont="1" applyBorder="1">
      <alignment/>
      <protection/>
    </xf>
    <xf numFmtId="0" fontId="10" fillId="0" borderId="92" xfId="21" applyFont="1" applyBorder="1">
      <alignment/>
      <protection/>
    </xf>
    <xf numFmtId="0" fontId="10" fillId="0" borderId="105" xfId="21" applyFont="1" applyBorder="1">
      <alignment/>
      <protection/>
    </xf>
    <xf numFmtId="0" fontId="10" fillId="0" borderId="106" xfId="21" applyFont="1" applyBorder="1">
      <alignment/>
      <protection/>
    </xf>
    <xf numFmtId="0" fontId="10" fillId="0" borderId="107" xfId="21" applyFont="1" applyBorder="1">
      <alignment/>
      <protection/>
    </xf>
    <xf numFmtId="0" fontId="10" fillId="0" borderId="108" xfId="21" applyFont="1" applyBorder="1">
      <alignment/>
      <protection/>
    </xf>
    <xf numFmtId="0" fontId="11" fillId="0" borderId="109" xfId="21" applyFont="1" applyBorder="1">
      <alignment/>
      <protection/>
    </xf>
    <xf numFmtId="0" fontId="11" fillId="0" borderId="110" xfId="21" applyFont="1" applyBorder="1" applyAlignment="1">
      <alignment wrapText="1"/>
      <protection/>
    </xf>
    <xf numFmtId="0" fontId="10" fillId="0" borderId="101" xfId="21" applyFont="1" applyBorder="1">
      <alignment/>
      <protection/>
    </xf>
    <xf numFmtId="0" fontId="10" fillId="0" borderId="110" xfId="21" applyFont="1" applyBorder="1">
      <alignment/>
      <protection/>
    </xf>
    <xf numFmtId="0" fontId="10" fillId="0" borderId="109" xfId="21" applyFont="1" applyBorder="1">
      <alignment/>
      <protection/>
    </xf>
    <xf numFmtId="0" fontId="10" fillId="0" borderId="111" xfId="21" applyFont="1" applyBorder="1">
      <alignment/>
      <protection/>
    </xf>
    <xf numFmtId="0" fontId="10" fillId="0" borderId="34" xfId="21" applyFont="1" applyBorder="1">
      <alignment/>
      <protection/>
    </xf>
    <xf numFmtId="0" fontId="11" fillId="0" borderId="112" xfId="21" applyFont="1" applyBorder="1">
      <alignment/>
      <protection/>
    </xf>
    <xf numFmtId="0" fontId="11" fillId="0" borderId="113" xfId="21" applyFont="1" applyBorder="1" applyAlignment="1">
      <alignment wrapText="1"/>
      <protection/>
    </xf>
    <xf numFmtId="0" fontId="10" fillId="0" borderId="114" xfId="21" applyFont="1" applyBorder="1">
      <alignment/>
      <protection/>
    </xf>
    <xf numFmtId="0" fontId="10" fillId="0" borderId="113" xfId="21" applyFont="1" applyBorder="1">
      <alignment/>
      <protection/>
    </xf>
    <xf numFmtId="0" fontId="10" fillId="0" borderId="112" xfId="21" applyFont="1" applyBorder="1">
      <alignment/>
      <protection/>
    </xf>
    <xf numFmtId="0" fontId="10" fillId="0" borderId="35" xfId="21" applyFont="1" applyBorder="1">
      <alignment/>
      <protection/>
    </xf>
    <xf numFmtId="4" fontId="10" fillId="0" borderId="61" xfId="21" applyNumberFormat="1" applyFont="1" applyBorder="1">
      <alignment/>
      <protection/>
    </xf>
    <xf numFmtId="4" fontId="10" fillId="0" borderId="67" xfId="21" applyNumberFormat="1" applyFont="1" applyBorder="1">
      <alignment/>
      <protection/>
    </xf>
    <xf numFmtId="4" fontId="10" fillId="0" borderId="115" xfId="21" applyNumberFormat="1" applyFont="1" applyBorder="1">
      <alignment/>
      <protection/>
    </xf>
    <xf numFmtId="4" fontId="10" fillId="0" borderId="80" xfId="21" applyNumberFormat="1" applyFont="1" applyBorder="1">
      <alignment/>
      <protection/>
    </xf>
    <xf numFmtId="4" fontId="11" fillId="0" borderId="92" xfId="21" applyNumberFormat="1" applyFont="1" applyBorder="1">
      <alignment/>
      <protection/>
    </xf>
    <xf numFmtId="4" fontId="11" fillId="0" borderId="115" xfId="21" applyNumberFormat="1" applyFont="1" applyBorder="1">
      <alignment/>
      <protection/>
    </xf>
    <xf numFmtId="4" fontId="10" fillId="0" borderId="72" xfId="21" applyNumberFormat="1" applyFont="1" applyBorder="1">
      <alignment/>
      <protection/>
    </xf>
    <xf numFmtId="4" fontId="10" fillId="0" borderId="77" xfId="21" applyNumberFormat="1" applyFont="1" applyBorder="1">
      <alignment/>
      <protection/>
    </xf>
    <xf numFmtId="0" fontId="10" fillId="0" borderId="116" xfId="21" applyFont="1" applyBorder="1">
      <alignment/>
      <protection/>
    </xf>
    <xf numFmtId="0" fontId="10" fillId="0" borderId="117" xfId="21" applyFont="1" applyBorder="1">
      <alignment/>
      <protection/>
    </xf>
    <xf numFmtId="4" fontId="10" fillId="0" borderId="92" xfId="21" applyNumberFormat="1" applyFont="1" applyBorder="1">
      <alignment/>
      <protection/>
    </xf>
    <xf numFmtId="4" fontId="10" fillId="0" borderId="93" xfId="21" applyNumberFormat="1" applyFont="1" applyBorder="1">
      <alignment/>
      <protection/>
    </xf>
    <xf numFmtId="4" fontId="10" fillId="0" borderId="62" xfId="21" applyNumberFormat="1" applyFont="1" applyBorder="1">
      <alignment/>
      <protection/>
    </xf>
    <xf numFmtId="4" fontId="10" fillId="0" borderId="68" xfId="21" applyNumberFormat="1" applyFont="1" applyBorder="1">
      <alignment/>
      <protection/>
    </xf>
    <xf numFmtId="4" fontId="10" fillId="0" borderId="82" xfId="21" applyNumberFormat="1" applyFont="1" applyBorder="1">
      <alignment/>
      <protection/>
    </xf>
    <xf numFmtId="4" fontId="11" fillId="0" borderId="78" xfId="21" applyNumberFormat="1" applyFont="1" applyBorder="1">
      <alignment/>
      <protection/>
    </xf>
    <xf numFmtId="4" fontId="10" fillId="0" borderId="64" xfId="21" applyNumberFormat="1" applyFont="1" applyBorder="1">
      <alignment/>
      <protection/>
    </xf>
    <xf numFmtId="4" fontId="11" fillId="0" borderId="82" xfId="21" applyNumberFormat="1" applyFont="1" applyBorder="1">
      <alignment/>
      <protection/>
    </xf>
    <xf numFmtId="4" fontId="10" fillId="0" borderId="73" xfId="21" applyNumberFormat="1" applyFont="1" applyBorder="1">
      <alignment/>
      <protection/>
    </xf>
    <xf numFmtId="4" fontId="10" fillId="0" borderId="85" xfId="21" applyNumberFormat="1" applyFont="1" applyBorder="1">
      <alignment/>
      <protection/>
    </xf>
    <xf numFmtId="4" fontId="10" fillId="0" borderId="78" xfId="21" applyNumberFormat="1" applyFont="1" applyBorder="1">
      <alignment/>
      <protection/>
    </xf>
    <xf numFmtId="4" fontId="10" fillId="0" borderId="94" xfId="21" applyNumberFormat="1" applyFont="1" applyBorder="1">
      <alignment/>
      <protection/>
    </xf>
    <xf numFmtId="4" fontId="10" fillId="0" borderId="118" xfId="21" applyNumberFormat="1" applyFont="1" applyBorder="1">
      <alignment/>
      <protection/>
    </xf>
    <xf numFmtId="4" fontId="10" fillId="0" borderId="114" xfId="21" applyNumberFormat="1" applyFont="1" applyBorder="1">
      <alignment/>
      <protection/>
    </xf>
    <xf numFmtId="4" fontId="10" fillId="0" borderId="116" xfId="21" applyNumberFormat="1" applyFont="1" applyBorder="1">
      <alignment/>
      <protection/>
    </xf>
    <xf numFmtId="4" fontId="11" fillId="0" borderId="112" xfId="21" applyNumberFormat="1" applyFont="1" applyBorder="1">
      <alignment/>
      <protection/>
    </xf>
    <xf numFmtId="4" fontId="10" fillId="0" borderId="119" xfId="21" applyNumberFormat="1" applyFont="1" applyBorder="1">
      <alignment/>
      <protection/>
    </xf>
    <xf numFmtId="4" fontId="11" fillId="0" borderId="116" xfId="21" applyNumberFormat="1" applyFont="1" applyBorder="1">
      <alignment/>
      <protection/>
    </xf>
    <xf numFmtId="4" fontId="10" fillId="0" borderId="113" xfId="21" applyNumberFormat="1" applyFont="1" applyBorder="1">
      <alignment/>
      <protection/>
    </xf>
    <xf numFmtId="4" fontId="10" fillId="0" borderId="34" xfId="21" applyNumberFormat="1" applyFont="1" applyBorder="1">
      <alignment/>
      <protection/>
    </xf>
    <xf numFmtId="4" fontId="10" fillId="0" borderId="112" xfId="21" applyNumberFormat="1" applyFont="1" applyBorder="1">
      <alignment/>
      <protection/>
    </xf>
    <xf numFmtId="4" fontId="10" fillId="0" borderId="120" xfId="21" applyNumberFormat="1" applyFont="1" applyBorder="1">
      <alignment/>
      <protection/>
    </xf>
    <xf numFmtId="0" fontId="0" fillId="0" borderId="21" xfId="20" applyBorder="1" applyAlignment="1">
      <alignment horizontal="center"/>
      <protection/>
    </xf>
    <xf numFmtId="0" fontId="0" fillId="0" borderId="22" xfId="20" applyBorder="1" applyAlignment="1">
      <alignment horizontal="center"/>
      <protection/>
    </xf>
    <xf numFmtId="0" fontId="1" fillId="0" borderId="21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0" fillId="0" borderId="23" xfId="20" applyBorder="1" applyAlignment="1">
      <alignment horizontal="center"/>
      <protection/>
    </xf>
    <xf numFmtId="0" fontId="3" fillId="0" borderId="21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/>
      <protection/>
    </xf>
    <xf numFmtId="0" fontId="1" fillId="0" borderId="43" xfId="20" applyFont="1" applyBorder="1" applyAlignment="1">
      <alignment horizontal="center"/>
      <protection/>
    </xf>
    <xf numFmtId="0" fontId="1" fillId="0" borderId="121" xfId="20" applyFont="1" applyBorder="1" applyAlignment="1">
      <alignment horizontal="center"/>
      <protection/>
    </xf>
    <xf numFmtId="0" fontId="1" fillId="0" borderId="122" xfId="20" applyFont="1" applyBorder="1" applyAlignment="1">
      <alignment horizontal="center"/>
      <protection/>
    </xf>
    <xf numFmtId="0" fontId="1" fillId="0" borderId="28" xfId="20" applyFont="1" applyBorder="1" applyAlignment="1">
      <alignment horizontal="center"/>
      <protection/>
    </xf>
    <xf numFmtId="0" fontId="0" fillId="0" borderId="123" xfId="20" applyBorder="1" applyAlignment="1">
      <alignment horizontal="center"/>
      <protection/>
    </xf>
    <xf numFmtId="0" fontId="0" fillId="0" borderId="124" xfId="20" applyBorder="1" applyAlignment="1">
      <alignment horizontal="center"/>
      <protection/>
    </xf>
    <xf numFmtId="0" fontId="0" fillId="0" borderId="125" xfId="20" applyBorder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1" fillId="0" borderId="126" xfId="20" applyFont="1" applyBorder="1" applyAlignment="1">
      <alignment horizontal="center"/>
      <protection/>
    </xf>
    <xf numFmtId="0" fontId="1" fillId="0" borderId="127" xfId="20" applyFont="1" applyBorder="1" applyAlignment="1">
      <alignment horizontal="center"/>
      <protection/>
    </xf>
    <xf numFmtId="0" fontId="1" fillId="0" borderId="128" xfId="20" applyFont="1" applyBorder="1" applyAlignment="1">
      <alignment horizontal="center"/>
      <protection/>
    </xf>
    <xf numFmtId="0" fontId="1" fillId="0" borderId="16" xfId="20" applyFont="1" applyBorder="1" applyAlignment="1">
      <alignment horizontal="center"/>
      <protection/>
    </xf>
    <xf numFmtId="0" fontId="1" fillId="0" borderId="17" xfId="20" applyFont="1" applyBorder="1" applyAlignment="1">
      <alignment horizontal="center"/>
      <protection/>
    </xf>
    <xf numFmtId="0" fontId="1" fillId="0" borderId="129" xfId="20" applyFont="1" applyBorder="1" applyAlignment="1">
      <alignment horizontal="center"/>
      <protection/>
    </xf>
    <xf numFmtId="0" fontId="1" fillId="0" borderId="16" xfId="20" applyFont="1" applyFill="1" applyBorder="1" applyAlignment="1">
      <alignment horizontal="center"/>
      <protection/>
    </xf>
    <xf numFmtId="0" fontId="1" fillId="0" borderId="18" xfId="20" applyFont="1" applyFill="1" applyBorder="1" applyAlignment="1">
      <alignment horizontal="center"/>
      <protection/>
    </xf>
    <xf numFmtId="0" fontId="1" fillId="0" borderId="29" xfId="20" applyFont="1" applyBorder="1" applyAlignment="1">
      <alignment horizontal="center"/>
      <protection/>
    </xf>
    <xf numFmtId="0" fontId="1" fillId="0" borderId="30" xfId="20" applyFont="1" applyBorder="1" applyAlignment="1">
      <alignment horizontal="center"/>
      <protection/>
    </xf>
    <xf numFmtId="0" fontId="1" fillId="0" borderId="32" xfId="20" applyFont="1" applyBorder="1" applyAlignment="1">
      <alignment horizontal="center"/>
      <protection/>
    </xf>
    <xf numFmtId="0" fontId="3" fillId="0" borderId="130" xfId="20" applyFont="1" applyBorder="1" applyAlignment="1">
      <alignment horizontal="center"/>
      <protection/>
    </xf>
    <xf numFmtId="0" fontId="3" fillId="0" borderId="131" xfId="20" applyFont="1" applyBorder="1" applyAlignment="1">
      <alignment horizontal="center"/>
      <protection/>
    </xf>
    <xf numFmtId="0" fontId="3" fillId="0" borderId="132" xfId="20" applyFont="1" applyBorder="1" applyAlignment="1">
      <alignment horizontal="center"/>
      <protection/>
    </xf>
    <xf numFmtId="0" fontId="11" fillId="0" borderId="19" xfId="21" applyFont="1" applyBorder="1" applyAlignment="1">
      <alignment horizontal="center"/>
      <protection/>
    </xf>
    <xf numFmtId="0" fontId="11" fillId="0" borderId="20" xfId="21" applyFont="1" applyBorder="1" applyAlignment="1">
      <alignment horizontal="center"/>
      <protection/>
    </xf>
    <xf numFmtId="0" fontId="11" fillId="0" borderId="121" xfId="21" applyFont="1" applyBorder="1" applyAlignment="1">
      <alignment horizontal="center"/>
      <protection/>
    </xf>
    <xf numFmtId="0" fontId="11" fillId="0" borderId="43" xfId="21" applyFont="1" applyBorder="1" applyAlignment="1">
      <alignment horizontal="center"/>
      <protection/>
    </xf>
    <xf numFmtId="0" fontId="11" fillId="0" borderId="49" xfId="21" applyFont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Rozb.I.II.III.IV.02" xfId="19"/>
    <cellStyle name="normální_Rozpočet 2003 - návrh" xfId="20"/>
    <cellStyle name="normální_Tab. k rozb.hosp.PO za 1. pololetí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C3" sqref="C3"/>
    </sheetView>
  </sheetViews>
  <sheetFormatPr defaultColWidth="9.00390625" defaultRowHeight="12.75"/>
  <cols>
    <col min="1" max="3" width="9.125" style="3" customWidth="1"/>
    <col min="4" max="4" width="10.00390625" style="3" customWidth="1"/>
    <col min="5" max="16384" width="9.125" style="3" customWidth="1"/>
  </cols>
  <sheetData>
    <row r="1" spans="1:4" ht="15.75">
      <c r="A1" s="1" t="s">
        <v>108</v>
      </c>
      <c r="B1" s="2"/>
      <c r="C1" s="2"/>
      <c r="D1" s="2"/>
    </row>
    <row r="2" ht="12.75">
      <c r="G2" s="4" t="s">
        <v>37</v>
      </c>
    </row>
    <row r="3" ht="12.75">
      <c r="A3" s="3" t="s">
        <v>28</v>
      </c>
    </row>
    <row r="4" ht="13.5" thickBot="1">
      <c r="G4" s="3" t="s">
        <v>0</v>
      </c>
    </row>
    <row r="5" spans="1:7" ht="13.5" thickTop="1">
      <c r="A5" s="5" t="s">
        <v>38</v>
      </c>
      <c r="B5" s="6"/>
      <c r="C5" s="6"/>
      <c r="D5" s="306" t="s">
        <v>39</v>
      </c>
      <c r="E5" s="307"/>
      <c r="F5" s="306" t="s">
        <v>27</v>
      </c>
      <c r="G5" s="310"/>
    </row>
    <row r="6" spans="1:7" ht="12.75">
      <c r="A6" s="7" t="s">
        <v>35</v>
      </c>
      <c r="B6" s="8"/>
      <c r="C6" s="8"/>
      <c r="D6" s="308">
        <v>2007</v>
      </c>
      <c r="E6" s="309"/>
      <c r="F6" s="311" t="s">
        <v>109</v>
      </c>
      <c r="G6" s="312"/>
    </row>
    <row r="7" spans="1:7" ht="13.5" thickBot="1">
      <c r="A7" s="9"/>
      <c r="B7" s="10"/>
      <c r="C7" s="10"/>
      <c r="D7" s="11"/>
      <c r="E7" s="12"/>
      <c r="F7" s="11"/>
      <c r="G7" s="13"/>
    </row>
    <row r="8" spans="1:7" ht="13.5" thickTop="1">
      <c r="A8" s="14" t="s">
        <v>40</v>
      </c>
      <c r="B8" s="6"/>
      <c r="C8" s="6"/>
      <c r="D8" s="313">
        <f>SUM(D9:D12)</f>
        <v>1370</v>
      </c>
      <c r="E8" s="314"/>
      <c r="F8" s="313">
        <f>SUM(F9:F12)</f>
        <v>3632</v>
      </c>
      <c r="G8" s="315"/>
    </row>
    <row r="9" spans="1:7" ht="12.75">
      <c r="A9" s="15" t="s">
        <v>41</v>
      </c>
      <c r="B9" s="16"/>
      <c r="C9" s="16"/>
      <c r="D9" s="290">
        <v>0</v>
      </c>
      <c r="E9" s="291"/>
      <c r="F9" s="290">
        <v>731</v>
      </c>
      <c r="G9" s="294"/>
    </row>
    <row r="10" spans="1:7" ht="12.75">
      <c r="A10" s="17" t="s">
        <v>42</v>
      </c>
      <c r="B10" s="16"/>
      <c r="C10" s="16"/>
      <c r="D10" s="290">
        <v>760</v>
      </c>
      <c r="E10" s="291"/>
      <c r="F10" s="290">
        <v>867</v>
      </c>
      <c r="G10" s="294"/>
    </row>
    <row r="11" spans="1:7" ht="12.75">
      <c r="A11" s="15" t="s">
        <v>43</v>
      </c>
      <c r="B11" s="16"/>
      <c r="C11" s="16"/>
      <c r="D11" s="290">
        <v>610</v>
      </c>
      <c r="E11" s="291"/>
      <c r="F11" s="290">
        <v>2013</v>
      </c>
      <c r="G11" s="294"/>
    </row>
    <row r="12" spans="1:7" ht="12.75">
      <c r="A12" s="15" t="s">
        <v>32</v>
      </c>
      <c r="B12" s="16"/>
      <c r="C12" s="16"/>
      <c r="D12" s="290">
        <v>0</v>
      </c>
      <c r="E12" s="291"/>
      <c r="F12" s="290">
        <v>21</v>
      </c>
      <c r="G12" s="294"/>
    </row>
    <row r="13" spans="1:7" ht="13.5" thickBot="1">
      <c r="A13" s="18"/>
      <c r="B13" s="19"/>
      <c r="C13" s="19"/>
      <c r="D13" s="20"/>
      <c r="E13" s="21"/>
      <c r="F13" s="20"/>
      <c r="G13" s="22"/>
    </row>
    <row r="14" spans="1:7" ht="14.25" thickBot="1" thickTop="1">
      <c r="A14" s="23"/>
      <c r="B14" s="8"/>
      <c r="C14" s="8"/>
      <c r="D14" s="24"/>
      <c r="E14" s="25"/>
      <c r="F14" s="24"/>
      <c r="G14" s="26"/>
    </row>
    <row r="15" spans="1:7" ht="14.25" thickBot="1" thickTop="1">
      <c r="A15" s="27" t="s">
        <v>44</v>
      </c>
      <c r="B15" s="28"/>
      <c r="C15" s="28"/>
      <c r="D15" s="297">
        <f>D16+D21+D30+D38+D42</f>
        <v>497</v>
      </c>
      <c r="E15" s="298"/>
      <c r="F15" s="297">
        <f>F16+F21+F30+F38+F42</f>
        <v>819</v>
      </c>
      <c r="G15" s="298"/>
    </row>
    <row r="16" spans="1:7" ht="12.75">
      <c r="A16" s="29" t="s">
        <v>6</v>
      </c>
      <c r="B16" s="16"/>
      <c r="C16" s="16"/>
      <c r="D16" s="316">
        <f>SUM(D17:D20)</f>
        <v>415</v>
      </c>
      <c r="E16" s="317"/>
      <c r="F16" s="316">
        <f>SUM(F17:F20)</f>
        <v>550</v>
      </c>
      <c r="G16" s="318"/>
    </row>
    <row r="17" spans="1:7" ht="12.75">
      <c r="A17" s="15" t="s">
        <v>7</v>
      </c>
      <c r="B17" s="16"/>
      <c r="C17" s="16"/>
      <c r="D17" s="290">
        <v>140</v>
      </c>
      <c r="E17" s="291"/>
      <c r="F17" s="290">
        <v>215</v>
      </c>
      <c r="G17" s="294"/>
    </row>
    <row r="18" spans="1:7" ht="12.75">
      <c r="A18" s="15" t="s">
        <v>8</v>
      </c>
      <c r="B18" s="16"/>
      <c r="C18" s="16"/>
      <c r="D18" s="290"/>
      <c r="E18" s="291"/>
      <c r="F18" s="290"/>
      <c r="G18" s="294"/>
    </row>
    <row r="19" spans="1:7" ht="12.75">
      <c r="A19" s="15" t="s">
        <v>45</v>
      </c>
      <c r="B19" s="16"/>
      <c r="C19" s="16"/>
      <c r="D19" s="290">
        <v>275</v>
      </c>
      <c r="E19" s="291"/>
      <c r="F19" s="290">
        <v>335</v>
      </c>
      <c r="G19" s="294"/>
    </row>
    <row r="20" spans="1:7" ht="12.75">
      <c r="A20" s="15" t="s">
        <v>32</v>
      </c>
      <c r="B20" s="16"/>
      <c r="C20" s="16"/>
      <c r="D20" s="290"/>
      <c r="E20" s="291"/>
      <c r="F20" s="290"/>
      <c r="G20" s="294"/>
    </row>
    <row r="21" spans="1:7" ht="12.75">
      <c r="A21" s="29" t="s">
        <v>9</v>
      </c>
      <c r="B21" s="16"/>
      <c r="C21" s="16"/>
      <c r="D21" s="295">
        <f>SUM(D22:D29)</f>
        <v>0</v>
      </c>
      <c r="E21" s="296"/>
      <c r="F21" s="295">
        <f>SUM(F22:F29)</f>
        <v>40</v>
      </c>
      <c r="G21" s="304"/>
    </row>
    <row r="22" spans="1:7" ht="12.75">
      <c r="A22" s="15" t="s">
        <v>10</v>
      </c>
      <c r="B22" s="16"/>
      <c r="C22" s="16"/>
      <c r="D22" s="290"/>
      <c r="E22" s="291"/>
      <c r="F22" s="290"/>
      <c r="G22" s="294"/>
    </row>
    <row r="23" spans="1:7" ht="12.75">
      <c r="A23" s="15" t="s">
        <v>46</v>
      </c>
      <c r="B23" s="16"/>
      <c r="C23" s="16"/>
      <c r="D23" s="290"/>
      <c r="E23" s="291"/>
      <c r="F23" s="290"/>
      <c r="G23" s="294"/>
    </row>
    <row r="24" spans="1:7" ht="12.75">
      <c r="A24" s="15" t="s">
        <v>11</v>
      </c>
      <c r="B24" s="16"/>
      <c r="C24" s="16"/>
      <c r="D24" s="290"/>
      <c r="E24" s="291"/>
      <c r="F24" s="290"/>
      <c r="G24" s="294"/>
    </row>
    <row r="25" spans="1:7" ht="12.75">
      <c r="A25" s="15" t="s">
        <v>12</v>
      </c>
      <c r="B25" s="16"/>
      <c r="C25" s="16"/>
      <c r="D25" s="290"/>
      <c r="E25" s="291"/>
      <c r="F25" s="290"/>
      <c r="G25" s="294"/>
    </row>
    <row r="26" spans="1:7" ht="12.75">
      <c r="A26" s="15" t="s">
        <v>47</v>
      </c>
      <c r="B26" s="16"/>
      <c r="C26" s="16"/>
      <c r="D26" s="290"/>
      <c r="E26" s="291"/>
      <c r="F26" s="290">
        <v>27</v>
      </c>
      <c r="G26" s="294"/>
    </row>
    <row r="27" spans="1:7" ht="12.75">
      <c r="A27" s="15" t="s">
        <v>14</v>
      </c>
      <c r="B27" s="16"/>
      <c r="C27" s="16"/>
      <c r="D27" s="290"/>
      <c r="E27" s="291"/>
      <c r="F27" s="290"/>
      <c r="G27" s="294"/>
    </row>
    <row r="28" spans="1:7" ht="12.75">
      <c r="A28" s="15" t="s">
        <v>15</v>
      </c>
      <c r="B28" s="16"/>
      <c r="C28" s="16"/>
      <c r="D28" s="290"/>
      <c r="E28" s="291"/>
      <c r="F28" s="290"/>
      <c r="G28" s="294"/>
    </row>
    <row r="29" spans="1:7" ht="12.75">
      <c r="A29" s="15" t="s">
        <v>36</v>
      </c>
      <c r="B29" s="16"/>
      <c r="C29" s="16"/>
      <c r="D29" s="290"/>
      <c r="E29" s="291"/>
      <c r="F29" s="290">
        <v>13</v>
      </c>
      <c r="G29" s="294"/>
    </row>
    <row r="30" spans="1:7" ht="12.75">
      <c r="A30" s="29" t="s">
        <v>16</v>
      </c>
      <c r="B30" s="16"/>
      <c r="C30" s="16"/>
      <c r="D30" s="295">
        <f>SUM(D31:D35)</f>
        <v>82</v>
      </c>
      <c r="E30" s="296"/>
      <c r="F30" s="295">
        <f>SUM(F31:F35)</f>
        <v>221</v>
      </c>
      <c r="G30" s="304"/>
    </row>
    <row r="31" spans="1:7" ht="12.75">
      <c r="A31" s="15" t="s">
        <v>17</v>
      </c>
      <c r="B31" s="16"/>
      <c r="C31" s="16"/>
      <c r="D31" s="290"/>
      <c r="E31" s="291"/>
      <c r="F31" s="290"/>
      <c r="G31" s="294"/>
    </row>
    <row r="32" spans="1:7" ht="12.75">
      <c r="A32" s="15" t="s">
        <v>48</v>
      </c>
      <c r="B32" s="16"/>
      <c r="C32" s="16"/>
      <c r="D32" s="290">
        <v>60</v>
      </c>
      <c r="E32" s="291"/>
      <c r="F32" s="290">
        <v>161</v>
      </c>
      <c r="G32" s="294"/>
    </row>
    <row r="33" spans="1:7" ht="12.75">
      <c r="A33" s="15" t="s">
        <v>49</v>
      </c>
      <c r="B33" s="16"/>
      <c r="C33" s="16"/>
      <c r="D33" s="290">
        <v>21</v>
      </c>
      <c r="E33" s="291"/>
      <c r="F33" s="290">
        <v>56</v>
      </c>
      <c r="G33" s="294"/>
    </row>
    <row r="34" spans="1:7" ht="12.75">
      <c r="A34" s="15" t="s">
        <v>50</v>
      </c>
      <c r="B34" s="16"/>
      <c r="C34" s="16"/>
      <c r="D34" s="290">
        <v>1</v>
      </c>
      <c r="E34" s="291"/>
      <c r="F34" s="290">
        <v>4</v>
      </c>
      <c r="G34" s="294"/>
    </row>
    <row r="35" spans="1:7" ht="12.75">
      <c r="A35" s="15"/>
      <c r="B35" s="16"/>
      <c r="C35" s="16"/>
      <c r="D35" s="290"/>
      <c r="E35" s="291"/>
      <c r="F35" s="290"/>
      <c r="G35" s="294"/>
    </row>
    <row r="36" spans="1:7" ht="12.75">
      <c r="A36" s="15"/>
      <c r="B36" s="16"/>
      <c r="C36" s="16"/>
      <c r="D36" s="30"/>
      <c r="E36" s="31"/>
      <c r="F36" s="30"/>
      <c r="G36" s="32"/>
    </row>
    <row r="37" spans="1:7" ht="12.75">
      <c r="A37" s="29" t="s">
        <v>19</v>
      </c>
      <c r="B37" s="16"/>
      <c r="C37" s="16"/>
      <c r="D37" s="30"/>
      <c r="E37" s="31"/>
      <c r="F37" s="292"/>
      <c r="G37" s="293"/>
    </row>
    <row r="38" spans="1:7" ht="12.75">
      <c r="A38" s="29" t="s">
        <v>20</v>
      </c>
      <c r="B38" s="16"/>
      <c r="C38" s="16"/>
      <c r="D38" s="295">
        <f>SUM(D39:D41)</f>
        <v>0</v>
      </c>
      <c r="E38" s="296"/>
      <c r="F38" s="295">
        <f>SUM(F39:F41)</f>
        <v>8</v>
      </c>
      <c r="G38" s="304"/>
    </row>
    <row r="39" spans="1:7" ht="12.75">
      <c r="A39" s="15" t="s">
        <v>21</v>
      </c>
      <c r="B39" s="16"/>
      <c r="C39" s="16"/>
      <c r="D39" s="290"/>
      <c r="E39" s="291"/>
      <c r="F39" s="290"/>
      <c r="G39" s="294"/>
    </row>
    <row r="40" spans="1:7" ht="12.75">
      <c r="A40" s="15" t="s">
        <v>51</v>
      </c>
      <c r="B40" s="16"/>
      <c r="C40" s="16"/>
      <c r="D40" s="290"/>
      <c r="E40" s="291"/>
      <c r="F40" s="290"/>
      <c r="G40" s="294"/>
    </row>
    <row r="41" spans="1:7" ht="12.75">
      <c r="A41" s="15" t="s">
        <v>52</v>
      </c>
      <c r="B41" s="16"/>
      <c r="C41" s="16"/>
      <c r="D41" s="290"/>
      <c r="E41" s="291"/>
      <c r="F41" s="290">
        <v>8</v>
      </c>
      <c r="G41" s="294"/>
    </row>
    <row r="42" spans="1:7" ht="12.75">
      <c r="A42" s="29" t="s">
        <v>22</v>
      </c>
      <c r="B42" s="16"/>
      <c r="C42" s="16"/>
      <c r="D42" s="295">
        <f>SUM(D43:D44)</f>
        <v>0</v>
      </c>
      <c r="E42" s="296"/>
      <c r="F42" s="295">
        <f>SUM(F43:F44)</f>
        <v>0</v>
      </c>
      <c r="G42" s="304"/>
    </row>
    <row r="43" spans="1:7" ht="12.75">
      <c r="A43" s="33" t="s">
        <v>23</v>
      </c>
      <c r="B43" s="31"/>
      <c r="C43" s="16"/>
      <c r="D43" s="290"/>
      <c r="E43" s="291"/>
      <c r="F43" s="290"/>
      <c r="G43" s="294"/>
    </row>
    <row r="44" spans="1:7" ht="13.5" thickBot="1">
      <c r="A44" s="34" t="s">
        <v>24</v>
      </c>
      <c r="B44" s="8"/>
      <c r="C44" s="8"/>
      <c r="D44" s="301"/>
      <c r="E44" s="302"/>
      <c r="F44" s="301"/>
      <c r="G44" s="303"/>
    </row>
    <row r="45" spans="1:7" ht="14.25" thickBot="1" thickTop="1">
      <c r="A45" s="6"/>
      <c r="B45" s="6"/>
      <c r="C45" s="6"/>
      <c r="D45" s="6"/>
      <c r="E45" s="6"/>
      <c r="F45" s="35"/>
      <c r="G45" s="35"/>
    </row>
    <row r="46" spans="1:7" ht="14.25" thickBot="1" thickTop="1">
      <c r="A46" s="36" t="s">
        <v>53</v>
      </c>
      <c r="B46" s="37"/>
      <c r="C46" s="35"/>
      <c r="D46" s="299">
        <f>D8-D15</f>
        <v>873</v>
      </c>
      <c r="E46" s="300"/>
      <c r="F46" s="299">
        <f>F8-F15</f>
        <v>2813</v>
      </c>
      <c r="G46" s="300"/>
    </row>
    <row r="47" spans="1:7" ht="14.25" thickBot="1" thickTop="1">
      <c r="A47" s="38"/>
      <c r="B47" s="39"/>
      <c r="C47" s="39"/>
      <c r="D47" s="40"/>
      <c r="E47" s="41"/>
      <c r="F47" s="42"/>
      <c r="G47" s="43"/>
    </row>
    <row r="48" spans="1:7" ht="14.25" thickBot="1" thickTop="1">
      <c r="A48" s="36" t="s">
        <v>54</v>
      </c>
      <c r="B48" s="35"/>
      <c r="C48" s="35"/>
      <c r="D48" s="299">
        <v>0.4</v>
      </c>
      <c r="E48" s="300"/>
      <c r="F48" s="299">
        <v>0.8</v>
      </c>
      <c r="G48" s="305"/>
    </row>
    <row r="49" spans="1:7" ht="13.5" thickTop="1">
      <c r="A49" s="3" t="s">
        <v>55</v>
      </c>
      <c r="C49" s="6"/>
      <c r="D49" s="3" t="s">
        <v>56</v>
      </c>
      <c r="F49" s="4" t="s">
        <v>25</v>
      </c>
      <c r="G49" s="44"/>
    </row>
    <row r="50" spans="2:7" ht="12.75">
      <c r="B50" s="4" t="s">
        <v>75</v>
      </c>
      <c r="C50" s="8"/>
      <c r="F50" s="8"/>
      <c r="G50" s="45">
        <v>39472</v>
      </c>
    </row>
  </sheetData>
  <mergeCells count="75">
    <mergeCell ref="D48:E48"/>
    <mergeCell ref="F48:G48"/>
    <mergeCell ref="D5:E5"/>
    <mergeCell ref="D6:E6"/>
    <mergeCell ref="F5:G5"/>
    <mergeCell ref="F6:G6"/>
    <mergeCell ref="D8:E8"/>
    <mergeCell ref="F8:G8"/>
    <mergeCell ref="D16:E16"/>
    <mergeCell ref="F16:G16"/>
    <mergeCell ref="D15:E15"/>
    <mergeCell ref="D12:E12"/>
    <mergeCell ref="D11:E11"/>
    <mergeCell ref="D10:E10"/>
    <mergeCell ref="D9:E9"/>
    <mergeCell ref="F9:G9"/>
    <mergeCell ref="D21:E21"/>
    <mergeCell ref="F21:G21"/>
    <mergeCell ref="D20:E20"/>
    <mergeCell ref="D19:E19"/>
    <mergeCell ref="D18:E18"/>
    <mergeCell ref="D17:E17"/>
    <mergeCell ref="F10:G10"/>
    <mergeCell ref="F11:G11"/>
    <mergeCell ref="F30:G30"/>
    <mergeCell ref="D26:E26"/>
    <mergeCell ref="D25:E25"/>
    <mergeCell ref="F25:G25"/>
    <mergeCell ref="F26:G26"/>
    <mergeCell ref="D24:E24"/>
    <mergeCell ref="D23:E23"/>
    <mergeCell ref="D22:E22"/>
    <mergeCell ref="F24:G24"/>
    <mergeCell ref="D38:E38"/>
    <mergeCell ref="F38:G38"/>
    <mergeCell ref="D42:E42"/>
    <mergeCell ref="F42:G42"/>
    <mergeCell ref="D40:E40"/>
    <mergeCell ref="D39:E39"/>
    <mergeCell ref="F39:G39"/>
    <mergeCell ref="F40:G40"/>
    <mergeCell ref="D46:E46"/>
    <mergeCell ref="F46:G46"/>
    <mergeCell ref="D41:E41"/>
    <mergeCell ref="F41:G41"/>
    <mergeCell ref="D43:E43"/>
    <mergeCell ref="F43:G43"/>
    <mergeCell ref="D44:E44"/>
    <mergeCell ref="F44:G44"/>
    <mergeCell ref="F12:G12"/>
    <mergeCell ref="F15:G15"/>
    <mergeCell ref="F17:G17"/>
    <mergeCell ref="F18:G18"/>
    <mergeCell ref="F19:G19"/>
    <mergeCell ref="F20:G20"/>
    <mergeCell ref="F22:G22"/>
    <mergeCell ref="F23:G23"/>
    <mergeCell ref="D32:E32"/>
    <mergeCell ref="F27:G27"/>
    <mergeCell ref="F28:G28"/>
    <mergeCell ref="F29:G29"/>
    <mergeCell ref="F31:G31"/>
    <mergeCell ref="D31:E31"/>
    <mergeCell ref="D29:E29"/>
    <mergeCell ref="D28:E28"/>
    <mergeCell ref="D27:E27"/>
    <mergeCell ref="D30:E30"/>
    <mergeCell ref="F32:G32"/>
    <mergeCell ref="F33:G33"/>
    <mergeCell ref="F34:G34"/>
    <mergeCell ref="F35:G35"/>
    <mergeCell ref="D35:E35"/>
    <mergeCell ref="D34:E34"/>
    <mergeCell ref="D33:E33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10" sqref="F10"/>
    </sheetView>
  </sheetViews>
  <sheetFormatPr defaultColWidth="9.00390625" defaultRowHeight="12.75"/>
  <cols>
    <col min="1" max="4" width="9.125" style="46" customWidth="1"/>
    <col min="5" max="5" width="10.00390625" style="46" customWidth="1"/>
    <col min="6" max="6" width="9.75390625" style="46" customWidth="1"/>
    <col min="7" max="16384" width="9.125" style="46" customWidth="1"/>
  </cols>
  <sheetData>
    <row r="1" ht="12.75">
      <c r="G1" s="47" t="s">
        <v>57</v>
      </c>
    </row>
    <row r="2" spans="1:6" ht="18">
      <c r="A2" s="48" t="s">
        <v>108</v>
      </c>
      <c r="B2" s="48"/>
      <c r="C2" s="48"/>
      <c r="D2" s="48"/>
      <c r="E2" s="49"/>
      <c r="F2" s="49"/>
    </row>
    <row r="3" spans="1:7" ht="13.5" thickBot="1">
      <c r="A3" s="50" t="s">
        <v>58</v>
      </c>
      <c r="B3" s="50"/>
      <c r="G3" s="46" t="s">
        <v>0</v>
      </c>
    </row>
    <row r="4" spans="1:7" ht="13.5" thickTop="1">
      <c r="A4" s="82" t="s">
        <v>70</v>
      </c>
      <c r="B4" s="51"/>
      <c r="C4" s="51"/>
      <c r="D4" s="52" t="s">
        <v>59</v>
      </c>
      <c r="E4" s="53" t="s">
        <v>60</v>
      </c>
      <c r="F4" s="52" t="s">
        <v>61</v>
      </c>
      <c r="G4" s="53" t="s">
        <v>2</v>
      </c>
    </row>
    <row r="5" spans="1:7" ht="12.75">
      <c r="A5" s="83" t="s">
        <v>35</v>
      </c>
      <c r="B5" s="54"/>
      <c r="C5" s="54"/>
      <c r="D5" s="55" t="s">
        <v>62</v>
      </c>
      <c r="E5" s="55" t="s">
        <v>62</v>
      </c>
      <c r="F5" s="56" t="s">
        <v>76</v>
      </c>
      <c r="G5" s="55" t="s">
        <v>4</v>
      </c>
    </row>
    <row r="6" spans="1:7" ht="13.5" thickBot="1">
      <c r="A6" s="57"/>
      <c r="B6" s="58"/>
      <c r="C6" s="58"/>
      <c r="D6" s="59">
        <v>2007</v>
      </c>
      <c r="E6" s="59">
        <v>2007</v>
      </c>
      <c r="F6" s="59">
        <v>2007</v>
      </c>
      <c r="G6" s="59" t="s">
        <v>26</v>
      </c>
    </row>
    <row r="7" spans="1:7" ht="13.5" thickTop="1">
      <c r="A7" s="60" t="s">
        <v>3</v>
      </c>
      <c r="B7" s="61"/>
      <c r="C7" s="51"/>
      <c r="D7" s="62">
        <f>SUM(D8:D11)</f>
        <v>30863</v>
      </c>
      <c r="E7" s="62">
        <f>SUM(E8:E11)</f>
        <v>30863</v>
      </c>
      <c r="F7" s="62">
        <f>SUM(F8:F11)</f>
        <v>30753</v>
      </c>
      <c r="G7" s="84">
        <f>F7/E7*100</f>
        <v>99.64358617114344</v>
      </c>
    </row>
    <row r="8" spans="1:7" ht="12.75">
      <c r="A8" s="63" t="s">
        <v>63</v>
      </c>
      <c r="B8" s="64"/>
      <c r="C8" s="64"/>
      <c r="D8" s="65">
        <v>26023</v>
      </c>
      <c r="E8" s="65">
        <v>26023</v>
      </c>
      <c r="F8" s="65">
        <v>23576</v>
      </c>
      <c r="G8" s="85">
        <f>F8/E8*100</f>
        <v>90.59677977174039</v>
      </c>
    </row>
    <row r="9" spans="1:7" ht="12.75">
      <c r="A9" s="63" t="s">
        <v>64</v>
      </c>
      <c r="B9" s="64"/>
      <c r="C9" s="64"/>
      <c r="D9" s="65">
        <v>0</v>
      </c>
      <c r="E9" s="65">
        <v>0</v>
      </c>
      <c r="F9" s="65">
        <v>1617</v>
      </c>
      <c r="G9" s="85">
        <v>0</v>
      </c>
    </row>
    <row r="10" spans="1:7" ht="12.75">
      <c r="A10" s="63" t="s">
        <v>65</v>
      </c>
      <c r="B10" s="64"/>
      <c r="C10" s="64"/>
      <c r="D10" s="65">
        <v>0</v>
      </c>
      <c r="E10" s="65">
        <v>0</v>
      </c>
      <c r="F10" s="65">
        <v>170</v>
      </c>
      <c r="G10" s="85">
        <v>0</v>
      </c>
    </row>
    <row r="11" spans="1:7" ht="12.75">
      <c r="A11" s="63" t="s">
        <v>32</v>
      </c>
      <c r="B11" s="64"/>
      <c r="C11" s="64"/>
      <c r="D11" s="65">
        <v>4840</v>
      </c>
      <c r="E11" s="65">
        <v>4840</v>
      </c>
      <c r="F11" s="65">
        <v>5390</v>
      </c>
      <c r="G11" s="85">
        <f>F11/E11*100</f>
        <v>111.36363636363636</v>
      </c>
    </row>
    <row r="12" spans="1:7" ht="12.75">
      <c r="A12" s="66"/>
      <c r="B12" s="67"/>
      <c r="C12" s="67"/>
      <c r="D12" s="68"/>
      <c r="E12" s="68"/>
      <c r="F12" s="68"/>
      <c r="G12" s="86"/>
    </row>
    <row r="13" spans="1:8" ht="12.75">
      <c r="A13" s="70" t="s">
        <v>5</v>
      </c>
      <c r="B13" s="71"/>
      <c r="C13" s="67"/>
      <c r="D13" s="69">
        <f>D15+D20+D29+D35+D36+D40</f>
        <v>92345</v>
      </c>
      <c r="E13" s="69">
        <f>E15+E20+E29+E35+E36+E40</f>
        <v>92695</v>
      </c>
      <c r="F13" s="69">
        <f>F15+F20+F29+F35+F36+F40</f>
        <v>93590</v>
      </c>
      <c r="G13" s="86">
        <f>F13/E13*100</f>
        <v>100.96553212147366</v>
      </c>
      <c r="H13" s="72"/>
    </row>
    <row r="14" spans="1:7" ht="12.75">
      <c r="A14" s="66"/>
      <c r="B14" s="67"/>
      <c r="C14" s="67"/>
      <c r="D14" s="68"/>
      <c r="E14" s="68"/>
      <c r="F14" s="68"/>
      <c r="G14" s="86"/>
    </row>
    <row r="15" spans="1:7" ht="12.75">
      <c r="A15" s="73" t="s">
        <v>6</v>
      </c>
      <c r="B15" s="74"/>
      <c r="C15" s="74"/>
      <c r="D15" s="69">
        <f>SUM(D16:D19)</f>
        <v>11468</v>
      </c>
      <c r="E15" s="69">
        <f>SUM(E16:E19)</f>
        <v>11818</v>
      </c>
      <c r="F15" s="69">
        <f>SUM(F16:F19)</f>
        <v>12066</v>
      </c>
      <c r="G15" s="86">
        <f aca="true" t="shared" si="0" ref="G15:G23">F15/E15*100</f>
        <v>102.09849382298188</v>
      </c>
    </row>
    <row r="16" spans="1:7" ht="12.75">
      <c r="A16" s="66" t="s">
        <v>7</v>
      </c>
      <c r="B16" s="67"/>
      <c r="C16" s="67"/>
      <c r="D16" s="68">
        <v>5768</v>
      </c>
      <c r="E16" s="68">
        <v>6118</v>
      </c>
      <c r="F16" s="68">
        <v>6557</v>
      </c>
      <c r="G16" s="85">
        <f t="shared" si="0"/>
        <v>107.17554756456357</v>
      </c>
    </row>
    <row r="17" spans="1:7" ht="12.75">
      <c r="A17" s="66" t="s">
        <v>8</v>
      </c>
      <c r="B17" s="67"/>
      <c r="C17" s="67"/>
      <c r="D17" s="68">
        <v>1100</v>
      </c>
      <c r="E17" s="68">
        <v>1100</v>
      </c>
      <c r="F17" s="68">
        <v>1071</v>
      </c>
      <c r="G17" s="85">
        <f t="shared" si="0"/>
        <v>97.36363636363636</v>
      </c>
    </row>
    <row r="18" spans="1:7" ht="12.75">
      <c r="A18" s="66" t="s">
        <v>45</v>
      </c>
      <c r="B18" s="67"/>
      <c r="C18" s="67"/>
      <c r="D18" s="68">
        <v>3600</v>
      </c>
      <c r="E18" s="68">
        <v>3600</v>
      </c>
      <c r="F18" s="68">
        <v>3439</v>
      </c>
      <c r="G18" s="85">
        <f t="shared" si="0"/>
        <v>95.52777777777777</v>
      </c>
    </row>
    <row r="19" spans="1:7" ht="12.75">
      <c r="A19" s="66" t="s">
        <v>32</v>
      </c>
      <c r="B19" s="67"/>
      <c r="C19" s="67"/>
      <c r="D19" s="68">
        <v>1000</v>
      </c>
      <c r="E19" s="68">
        <v>1000</v>
      </c>
      <c r="F19" s="68">
        <v>999</v>
      </c>
      <c r="G19" s="85">
        <f t="shared" si="0"/>
        <v>99.9</v>
      </c>
    </row>
    <row r="20" spans="1:7" ht="12.75">
      <c r="A20" s="73" t="s">
        <v>9</v>
      </c>
      <c r="B20" s="74"/>
      <c r="C20" s="67"/>
      <c r="D20" s="69">
        <f>SUM(D21:D28)</f>
        <v>19141</v>
      </c>
      <c r="E20" s="69">
        <f>SUM(E21:E28)</f>
        <v>19141</v>
      </c>
      <c r="F20" s="69">
        <f>SUM(F21:F28)</f>
        <v>20311</v>
      </c>
      <c r="G20" s="86">
        <f t="shared" si="0"/>
        <v>106.11253330546992</v>
      </c>
    </row>
    <row r="21" spans="1:7" ht="12.75">
      <c r="A21" s="66" t="s">
        <v>10</v>
      </c>
      <c r="B21" s="67"/>
      <c r="C21" s="67"/>
      <c r="D21" s="68">
        <v>1960</v>
      </c>
      <c r="E21" s="68">
        <v>1960</v>
      </c>
      <c r="F21" s="68">
        <v>1822</v>
      </c>
      <c r="G21" s="85">
        <f t="shared" si="0"/>
        <v>92.9591836734694</v>
      </c>
    </row>
    <row r="22" spans="1:7" ht="12.75">
      <c r="A22" s="66" t="s">
        <v>46</v>
      </c>
      <c r="B22" s="67"/>
      <c r="C22" s="67"/>
      <c r="D22" s="68">
        <v>208</v>
      </c>
      <c r="E22" s="68">
        <v>208</v>
      </c>
      <c r="F22" s="68">
        <v>208</v>
      </c>
      <c r="G22" s="85">
        <f t="shared" si="0"/>
        <v>100</v>
      </c>
    </row>
    <row r="23" spans="1:7" ht="12.75">
      <c r="A23" s="66" t="s">
        <v>11</v>
      </c>
      <c r="B23" s="67"/>
      <c r="C23" s="67"/>
      <c r="D23" s="68">
        <v>300</v>
      </c>
      <c r="E23" s="68">
        <v>300</v>
      </c>
      <c r="F23" s="68">
        <v>507</v>
      </c>
      <c r="G23" s="85">
        <f t="shared" si="0"/>
        <v>169</v>
      </c>
    </row>
    <row r="24" spans="1:7" ht="12.75">
      <c r="A24" s="66" t="s">
        <v>12</v>
      </c>
      <c r="B24" s="67"/>
      <c r="C24" s="67"/>
      <c r="D24" s="68">
        <v>0</v>
      </c>
      <c r="E24" s="68">
        <v>0</v>
      </c>
      <c r="F24" s="68">
        <v>0</v>
      </c>
      <c r="G24" s="85">
        <v>0</v>
      </c>
    </row>
    <row r="25" spans="1:7" ht="12.75">
      <c r="A25" s="66" t="s">
        <v>13</v>
      </c>
      <c r="B25" s="67"/>
      <c r="C25" s="67"/>
      <c r="D25" s="68">
        <v>4000</v>
      </c>
      <c r="E25" s="68">
        <v>4000</v>
      </c>
      <c r="F25" s="68">
        <v>4519</v>
      </c>
      <c r="G25" s="85">
        <f aca="true" t="shared" si="1" ref="G25:G35">F25/E25*100</f>
        <v>112.97500000000001</v>
      </c>
    </row>
    <row r="26" spans="1:7" ht="12.75">
      <c r="A26" s="66" t="s">
        <v>14</v>
      </c>
      <c r="B26" s="67"/>
      <c r="C26" s="67"/>
      <c r="D26" s="68">
        <v>80</v>
      </c>
      <c r="E26" s="68">
        <v>80</v>
      </c>
      <c r="F26" s="68">
        <v>105</v>
      </c>
      <c r="G26" s="85">
        <f t="shared" si="1"/>
        <v>131.25</v>
      </c>
    </row>
    <row r="27" spans="1:7" ht="12.75">
      <c r="A27" s="66" t="s">
        <v>15</v>
      </c>
      <c r="B27" s="67"/>
      <c r="C27" s="67"/>
      <c r="D27" s="68">
        <v>20</v>
      </c>
      <c r="E27" s="68">
        <v>20</v>
      </c>
      <c r="F27" s="68">
        <v>11</v>
      </c>
      <c r="G27" s="85">
        <f t="shared" si="1"/>
        <v>55.00000000000001</v>
      </c>
    </row>
    <row r="28" spans="1:7" ht="12.75">
      <c r="A28" s="66" t="s">
        <v>32</v>
      </c>
      <c r="B28" s="67"/>
      <c r="C28" s="67"/>
      <c r="D28" s="68">
        <v>12573</v>
      </c>
      <c r="E28" s="68">
        <v>12573</v>
      </c>
      <c r="F28" s="68">
        <v>13139</v>
      </c>
      <c r="G28" s="85">
        <f t="shared" si="1"/>
        <v>104.50171001352105</v>
      </c>
    </row>
    <row r="29" spans="1:7" ht="12.75">
      <c r="A29" s="73" t="s">
        <v>16</v>
      </c>
      <c r="B29" s="74"/>
      <c r="C29" s="67"/>
      <c r="D29" s="69">
        <f>SUM(D30:D34)</f>
        <v>55833</v>
      </c>
      <c r="E29" s="69">
        <f>SUM(E30:E34)</f>
        <v>55833</v>
      </c>
      <c r="F29" s="69">
        <f>SUM(F30:F34)</f>
        <v>55640</v>
      </c>
      <c r="G29" s="86">
        <f t="shared" si="1"/>
        <v>99.65432629448534</v>
      </c>
    </row>
    <row r="30" spans="1:7" ht="12.75">
      <c r="A30" s="66" t="s">
        <v>17</v>
      </c>
      <c r="B30" s="67"/>
      <c r="C30" s="67"/>
      <c r="D30" s="68">
        <v>900</v>
      </c>
      <c r="E30" s="68">
        <v>900</v>
      </c>
      <c r="F30" s="68">
        <v>955</v>
      </c>
      <c r="G30" s="85">
        <f t="shared" si="1"/>
        <v>106.11111111111111</v>
      </c>
    </row>
    <row r="31" spans="1:7" ht="12.75">
      <c r="A31" s="66" t="s">
        <v>18</v>
      </c>
      <c r="B31" s="67"/>
      <c r="C31" s="67"/>
      <c r="D31" s="68">
        <v>39093</v>
      </c>
      <c r="E31" s="68">
        <v>39093</v>
      </c>
      <c r="F31" s="68">
        <v>38914</v>
      </c>
      <c r="G31" s="85">
        <f t="shared" si="1"/>
        <v>99.54211751464457</v>
      </c>
    </row>
    <row r="32" spans="1:7" ht="12.75">
      <c r="A32" s="66" t="s">
        <v>66</v>
      </c>
      <c r="B32" s="67"/>
      <c r="C32" s="67"/>
      <c r="D32" s="68">
        <v>13998</v>
      </c>
      <c r="E32" s="68">
        <v>13998</v>
      </c>
      <c r="F32" s="68">
        <v>13947</v>
      </c>
      <c r="G32" s="85">
        <f t="shared" si="1"/>
        <v>99.6356622374625</v>
      </c>
    </row>
    <row r="33" spans="1:10" ht="12.75">
      <c r="A33" s="66" t="s">
        <v>50</v>
      </c>
      <c r="B33" s="67"/>
      <c r="C33" s="67"/>
      <c r="D33" s="68">
        <v>782</v>
      </c>
      <c r="E33" s="68">
        <v>782</v>
      </c>
      <c r="F33" s="68">
        <v>778</v>
      </c>
      <c r="G33" s="85">
        <f t="shared" si="1"/>
        <v>99.48849104859335</v>
      </c>
      <c r="J33" s="72"/>
    </row>
    <row r="34" spans="1:10" ht="12.75">
      <c r="A34" s="63" t="s">
        <v>32</v>
      </c>
      <c r="B34" s="67"/>
      <c r="C34" s="67"/>
      <c r="D34" s="68">
        <v>1060</v>
      </c>
      <c r="E34" s="68">
        <v>1060</v>
      </c>
      <c r="F34" s="68">
        <v>1046</v>
      </c>
      <c r="G34" s="85">
        <f t="shared" si="1"/>
        <v>98.67924528301887</v>
      </c>
      <c r="J34" s="72"/>
    </row>
    <row r="35" spans="1:7" ht="12.75">
      <c r="A35" s="73" t="s">
        <v>19</v>
      </c>
      <c r="B35" s="74"/>
      <c r="C35" s="67"/>
      <c r="D35" s="69">
        <v>15</v>
      </c>
      <c r="E35" s="69">
        <v>15</v>
      </c>
      <c r="F35" s="69">
        <v>3</v>
      </c>
      <c r="G35" s="86">
        <f t="shared" si="1"/>
        <v>20</v>
      </c>
    </row>
    <row r="36" spans="1:7" ht="12.75">
      <c r="A36" s="73" t="s">
        <v>20</v>
      </c>
      <c r="B36" s="74"/>
      <c r="C36" s="67"/>
      <c r="D36" s="69">
        <f>SUM(D37:D39)</f>
        <v>1111</v>
      </c>
      <c r="E36" s="69">
        <f>SUM(E37:E39)</f>
        <v>1111</v>
      </c>
      <c r="F36" s="69">
        <f>SUM(F37:F39)</f>
        <v>1161</v>
      </c>
      <c r="G36" s="86">
        <f>F36/E36*100</f>
        <v>104.5004500450045</v>
      </c>
    </row>
    <row r="37" spans="1:7" ht="12.75">
      <c r="A37" s="66" t="s">
        <v>21</v>
      </c>
      <c r="B37" s="67"/>
      <c r="C37" s="67"/>
      <c r="D37" s="68">
        <v>0</v>
      </c>
      <c r="E37" s="68">
        <v>0</v>
      </c>
      <c r="F37" s="68">
        <v>0</v>
      </c>
      <c r="G37" s="85">
        <v>0</v>
      </c>
    </row>
    <row r="38" spans="1:7" ht="12.75">
      <c r="A38" s="66" t="s">
        <v>51</v>
      </c>
      <c r="B38" s="67"/>
      <c r="C38" s="67"/>
      <c r="D38" s="68">
        <v>100</v>
      </c>
      <c r="E38" s="68">
        <v>100</v>
      </c>
      <c r="F38" s="68">
        <v>157</v>
      </c>
      <c r="G38" s="85">
        <f aca="true" t="shared" si="2" ref="G38:G46">F38/E38*100</f>
        <v>157</v>
      </c>
    </row>
    <row r="39" spans="1:7" ht="12.75">
      <c r="A39" s="66" t="s">
        <v>67</v>
      </c>
      <c r="B39" s="67"/>
      <c r="C39" s="67"/>
      <c r="D39" s="68">
        <v>1011</v>
      </c>
      <c r="E39" s="68">
        <v>1011</v>
      </c>
      <c r="F39" s="68">
        <v>1004</v>
      </c>
      <c r="G39" s="85">
        <f t="shared" si="2"/>
        <v>99.30761622156281</v>
      </c>
    </row>
    <row r="40" spans="1:7" ht="12.75">
      <c r="A40" s="73" t="s">
        <v>22</v>
      </c>
      <c r="B40" s="67"/>
      <c r="C40" s="67"/>
      <c r="D40" s="69">
        <f>SUM(D41:D43)</f>
        <v>4777</v>
      </c>
      <c r="E40" s="69">
        <f>SUM(E41:E43)</f>
        <v>4777</v>
      </c>
      <c r="F40" s="69">
        <f>SUM(F41:F43)</f>
        <v>4409</v>
      </c>
      <c r="G40" s="86">
        <f t="shared" si="2"/>
        <v>92.29642034749843</v>
      </c>
    </row>
    <row r="41" spans="1:7" ht="12.75">
      <c r="A41" s="66" t="s">
        <v>23</v>
      </c>
      <c r="B41" s="67"/>
      <c r="C41" s="67"/>
      <c r="D41" s="68">
        <v>533</v>
      </c>
      <c r="E41" s="68">
        <v>533</v>
      </c>
      <c r="F41" s="68">
        <v>497</v>
      </c>
      <c r="G41" s="85">
        <f t="shared" si="2"/>
        <v>93.24577861163228</v>
      </c>
    </row>
    <row r="42" spans="1:7" ht="12.75">
      <c r="A42" s="66" t="s">
        <v>24</v>
      </c>
      <c r="B42" s="67"/>
      <c r="C42" s="67"/>
      <c r="D42" s="68">
        <v>4152</v>
      </c>
      <c r="E42" s="68">
        <v>4152</v>
      </c>
      <c r="F42" s="68">
        <v>3820</v>
      </c>
      <c r="G42" s="85">
        <f t="shared" si="2"/>
        <v>92.00385356454721</v>
      </c>
    </row>
    <row r="43" spans="1:7" ht="12.75">
      <c r="A43" s="63" t="s">
        <v>34</v>
      </c>
      <c r="B43" s="67"/>
      <c r="C43" s="67"/>
      <c r="D43" s="68">
        <v>92</v>
      </c>
      <c r="E43" s="68">
        <v>92</v>
      </c>
      <c r="F43" s="68">
        <v>92</v>
      </c>
      <c r="G43" s="85">
        <f t="shared" si="2"/>
        <v>100</v>
      </c>
    </row>
    <row r="44" spans="1:7" ht="12.75">
      <c r="A44" s="70" t="s">
        <v>53</v>
      </c>
      <c r="B44" s="71"/>
      <c r="C44" s="71"/>
      <c r="D44" s="69">
        <f>D13-D7</f>
        <v>61482</v>
      </c>
      <c r="E44" s="69">
        <f>E13-E7</f>
        <v>61832</v>
      </c>
      <c r="F44" s="69">
        <f>F13-F7</f>
        <v>62837</v>
      </c>
      <c r="G44" s="86">
        <f t="shared" si="2"/>
        <v>101.62537197567603</v>
      </c>
    </row>
    <row r="45" spans="1:7" ht="12.75">
      <c r="A45" s="66" t="s">
        <v>68</v>
      </c>
      <c r="B45" s="67"/>
      <c r="C45" s="67"/>
      <c r="D45" s="68">
        <v>0</v>
      </c>
      <c r="E45" s="68">
        <v>0</v>
      </c>
      <c r="F45" s="68">
        <v>1005</v>
      </c>
      <c r="G45" s="85"/>
    </row>
    <row r="46" spans="1:7" ht="12.75">
      <c r="A46" s="70" t="s">
        <v>69</v>
      </c>
      <c r="B46" s="71"/>
      <c r="C46" s="71"/>
      <c r="D46" s="69">
        <v>61482</v>
      </c>
      <c r="E46" s="69">
        <v>61832</v>
      </c>
      <c r="F46" s="69">
        <v>61832</v>
      </c>
      <c r="G46" s="86">
        <f t="shared" si="2"/>
        <v>100</v>
      </c>
    </row>
    <row r="47" spans="1:7" ht="12.75">
      <c r="A47" s="75"/>
      <c r="B47" s="76"/>
      <c r="C47" s="76"/>
      <c r="D47" s="77"/>
      <c r="E47" s="77"/>
      <c r="F47" s="77"/>
      <c r="G47" s="87"/>
    </row>
    <row r="48" spans="1:7" ht="13.5" thickBot="1">
      <c r="A48" s="78" t="s">
        <v>54</v>
      </c>
      <c r="B48" s="79"/>
      <c r="C48" s="58"/>
      <c r="D48" s="80">
        <v>194</v>
      </c>
      <c r="E48" s="80">
        <v>194</v>
      </c>
      <c r="F48" s="88">
        <v>192.99</v>
      </c>
      <c r="G48" s="88">
        <f>F48/E48*100</f>
        <v>99.47938144329898</v>
      </c>
    </row>
    <row r="49" ht="13.5" thickTop="1"/>
    <row r="51" spans="1:6" ht="12.75">
      <c r="A51" s="47" t="s">
        <v>77</v>
      </c>
      <c r="D51" s="46" t="s">
        <v>56</v>
      </c>
      <c r="F51" s="47" t="s">
        <v>31</v>
      </c>
    </row>
    <row r="52" spans="1:6" ht="12.75">
      <c r="A52" s="47" t="s">
        <v>78</v>
      </c>
      <c r="F52" s="81">
        <v>39474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D11" sqref="D11"/>
    </sheetView>
  </sheetViews>
  <sheetFormatPr defaultColWidth="9.00390625" defaultRowHeight="12.75"/>
  <cols>
    <col min="1" max="1" width="33.875" style="89" customWidth="1"/>
    <col min="2" max="2" width="5.75390625" style="89" customWidth="1"/>
    <col min="3" max="3" width="9.125" style="89" customWidth="1"/>
    <col min="4" max="4" width="9.625" style="89" customWidth="1"/>
    <col min="5" max="5" width="8.75390625" style="89" customWidth="1"/>
    <col min="6" max="6" width="9.375" style="89" customWidth="1"/>
    <col min="7" max="7" width="8.125" style="89" customWidth="1"/>
    <col min="8" max="8" width="9.625" style="89" customWidth="1"/>
    <col min="9" max="9" width="8.625" style="90" customWidth="1"/>
    <col min="10" max="10" width="9.125" style="90" customWidth="1"/>
    <col min="11" max="11" width="9.75390625" style="90" customWidth="1"/>
    <col min="12" max="16384" width="9.125" style="90" customWidth="1"/>
  </cols>
  <sheetData>
    <row r="1" ht="12.75">
      <c r="A1" s="89" t="s">
        <v>107</v>
      </c>
    </row>
    <row r="2" spans="2:8" ht="15.75" thickBot="1">
      <c r="B2" s="91" t="s">
        <v>110</v>
      </c>
      <c r="C2" s="91"/>
      <c r="D2" s="91"/>
      <c r="E2" s="91"/>
      <c r="F2" s="91"/>
      <c r="G2" s="91"/>
      <c r="H2" s="91"/>
    </row>
    <row r="3" spans="1:17" ht="14.25" thickBot="1" thickTop="1">
      <c r="A3" s="92" t="s">
        <v>82</v>
      </c>
      <c r="B3" s="93" t="s">
        <v>83</v>
      </c>
      <c r="C3" s="94"/>
      <c r="D3" s="95" t="s">
        <v>111</v>
      </c>
      <c r="E3" s="96"/>
      <c r="F3" s="97"/>
      <c r="G3" s="98" t="s">
        <v>112</v>
      </c>
      <c r="H3" s="99"/>
      <c r="I3" s="100"/>
      <c r="J3" s="101" t="s">
        <v>1</v>
      </c>
      <c r="K3" s="102"/>
      <c r="L3" s="319" t="s">
        <v>113</v>
      </c>
      <c r="M3" s="320"/>
      <c r="N3" s="321"/>
      <c r="O3" s="322" t="s">
        <v>114</v>
      </c>
      <c r="P3" s="320"/>
      <c r="Q3" s="323"/>
    </row>
    <row r="4" spans="1:17" ht="12" customHeight="1" thickBot="1">
      <c r="A4" s="103"/>
      <c r="B4" s="104"/>
      <c r="C4" s="105" t="s">
        <v>79</v>
      </c>
      <c r="D4" s="106" t="s">
        <v>80</v>
      </c>
      <c r="E4" s="107" t="s">
        <v>81</v>
      </c>
      <c r="F4" s="108" t="s">
        <v>79</v>
      </c>
      <c r="G4" s="109" t="s">
        <v>80</v>
      </c>
      <c r="H4" s="110" t="s">
        <v>81</v>
      </c>
      <c r="I4" s="111" t="s">
        <v>79</v>
      </c>
      <c r="J4" s="106" t="s">
        <v>80</v>
      </c>
      <c r="K4" s="110" t="s">
        <v>81</v>
      </c>
      <c r="L4" s="112" t="s">
        <v>79</v>
      </c>
      <c r="M4" s="113" t="s">
        <v>80</v>
      </c>
      <c r="N4" s="114" t="s">
        <v>81</v>
      </c>
      <c r="O4" s="115" t="s">
        <v>79</v>
      </c>
      <c r="P4" s="113" t="s">
        <v>80</v>
      </c>
      <c r="Q4" s="116" t="s">
        <v>81</v>
      </c>
    </row>
    <row r="5" spans="1:17" ht="14.25" customHeight="1">
      <c r="A5" s="117" t="s">
        <v>71</v>
      </c>
      <c r="B5" s="118" t="s">
        <v>72</v>
      </c>
      <c r="C5" s="119">
        <v>225</v>
      </c>
      <c r="D5" s="120">
        <v>47</v>
      </c>
      <c r="E5" s="121">
        <f>SUM(E6:E7)</f>
        <v>272</v>
      </c>
      <c r="F5" s="122">
        <f>F6+F7</f>
        <v>219</v>
      </c>
      <c r="G5" s="122">
        <f>G6+G7</f>
        <v>38</v>
      </c>
      <c r="H5" s="227">
        <f>H6+H7</f>
        <v>257</v>
      </c>
      <c r="I5" s="226">
        <f aca="true" t="shared" si="0" ref="I5:K6">F5/C5*100</f>
        <v>97.33333333333334</v>
      </c>
      <c r="J5" s="123">
        <f t="shared" si="0"/>
        <v>80.85106382978722</v>
      </c>
      <c r="K5" s="124">
        <f t="shared" si="0"/>
        <v>94.48529411764706</v>
      </c>
      <c r="L5" s="235">
        <v>238</v>
      </c>
      <c r="M5" s="242">
        <v>40</v>
      </c>
      <c r="N5" s="250">
        <f>L5+M5</f>
        <v>278</v>
      </c>
      <c r="O5" s="258">
        <f>F5/L5</f>
        <v>0.9201680672268907</v>
      </c>
      <c r="P5" s="270">
        <f aca="true" t="shared" si="1" ref="P5:Q20">G5/M5</f>
        <v>0.95</v>
      </c>
      <c r="Q5" s="280">
        <f t="shared" si="1"/>
        <v>0.9244604316546763</v>
      </c>
    </row>
    <row r="6" spans="1:17" ht="14.25" customHeight="1">
      <c r="A6" s="125" t="s">
        <v>84</v>
      </c>
      <c r="B6" s="126" t="s">
        <v>72</v>
      </c>
      <c r="C6" s="127">
        <v>225</v>
      </c>
      <c r="D6" s="128">
        <v>47</v>
      </c>
      <c r="E6" s="129">
        <f>SUM(C6:D6)</f>
        <v>272</v>
      </c>
      <c r="F6" s="130">
        <v>211</v>
      </c>
      <c r="G6" s="128">
        <v>38</v>
      </c>
      <c r="H6" s="129">
        <f>SUM(F6:G6)</f>
        <v>249</v>
      </c>
      <c r="I6" s="131">
        <f t="shared" si="0"/>
        <v>93.77777777777779</v>
      </c>
      <c r="J6" s="132">
        <f t="shared" si="0"/>
        <v>80.85106382978722</v>
      </c>
      <c r="K6" s="225">
        <f t="shared" si="0"/>
        <v>91.54411764705883</v>
      </c>
      <c r="L6" s="178">
        <v>232</v>
      </c>
      <c r="M6" s="243">
        <v>40</v>
      </c>
      <c r="N6" s="254">
        <f>L6+M6</f>
        <v>272</v>
      </c>
      <c r="O6" s="259">
        <f>F6/L6</f>
        <v>0.9094827586206896</v>
      </c>
      <c r="P6" s="271">
        <f t="shared" si="1"/>
        <v>0.95</v>
      </c>
      <c r="Q6" s="281">
        <f t="shared" si="1"/>
        <v>0.9154411764705882</v>
      </c>
    </row>
    <row r="7" spans="1:17" ht="14.25" customHeight="1" thickBot="1">
      <c r="A7" s="133" t="s">
        <v>85</v>
      </c>
      <c r="B7" s="134" t="s">
        <v>72</v>
      </c>
      <c r="C7" s="135"/>
      <c r="D7" s="136"/>
      <c r="E7" s="137"/>
      <c r="F7" s="138">
        <v>8</v>
      </c>
      <c r="G7" s="139"/>
      <c r="H7" s="129">
        <f>SUM(F7:G7)</f>
        <v>8</v>
      </c>
      <c r="I7" s="140"/>
      <c r="J7" s="141"/>
      <c r="K7" s="230"/>
      <c r="L7" s="236">
        <v>6</v>
      </c>
      <c r="M7" s="244"/>
      <c r="N7" s="251">
        <f>L7+M7</f>
        <v>6</v>
      </c>
      <c r="O7" s="260">
        <f>F7/L7</f>
        <v>1.3333333333333333</v>
      </c>
      <c r="P7" s="272"/>
      <c r="Q7" s="282">
        <f t="shared" si="1"/>
        <v>1.3333333333333333</v>
      </c>
    </row>
    <row r="8" spans="1:17" ht="14.25" customHeight="1" thickBot="1">
      <c r="A8" s="142" t="s">
        <v>86</v>
      </c>
      <c r="B8" s="104" t="s">
        <v>72</v>
      </c>
      <c r="C8" s="216"/>
      <c r="D8" s="217"/>
      <c r="E8" s="145"/>
      <c r="F8" s="218"/>
      <c r="G8" s="217">
        <v>2</v>
      </c>
      <c r="H8" s="145">
        <v>2</v>
      </c>
      <c r="I8" s="200"/>
      <c r="J8" s="219"/>
      <c r="K8" s="188"/>
      <c r="L8" s="237">
        <v>0</v>
      </c>
      <c r="M8" s="245">
        <v>2</v>
      </c>
      <c r="N8" s="252">
        <v>2</v>
      </c>
      <c r="O8" s="262"/>
      <c r="P8" s="273">
        <f t="shared" si="1"/>
        <v>1</v>
      </c>
      <c r="Q8" s="283">
        <f>H8/N8</f>
        <v>1</v>
      </c>
    </row>
    <row r="9" spans="1:17" ht="14.25" customHeight="1">
      <c r="A9" s="149" t="s">
        <v>87</v>
      </c>
      <c r="B9" s="118"/>
      <c r="C9" s="150"/>
      <c r="D9" s="151"/>
      <c r="E9" s="121"/>
      <c r="F9" s="152"/>
      <c r="G9" s="153"/>
      <c r="H9" s="121"/>
      <c r="I9" s="152"/>
      <c r="J9" s="151"/>
      <c r="K9" s="121"/>
      <c r="L9" s="236"/>
      <c r="M9" s="244"/>
      <c r="N9" s="251"/>
      <c r="O9" s="261"/>
      <c r="P9" s="274"/>
      <c r="Q9" s="284"/>
    </row>
    <row r="10" spans="1:17" s="156" customFormat="1" ht="14.25" customHeight="1" thickBot="1">
      <c r="A10" s="154" t="s">
        <v>88</v>
      </c>
      <c r="B10" s="155" t="s">
        <v>72</v>
      </c>
      <c r="C10" s="220"/>
      <c r="D10" s="221"/>
      <c r="E10" s="222"/>
      <c r="F10" s="214">
        <v>11</v>
      </c>
      <c r="G10" s="223"/>
      <c r="H10" s="215">
        <f>SUM(F10:G10)</f>
        <v>11</v>
      </c>
      <c r="I10" s="224"/>
      <c r="J10" s="221"/>
      <c r="K10" s="225"/>
      <c r="L10" s="238">
        <v>5</v>
      </c>
      <c r="M10" s="246"/>
      <c r="N10" s="253">
        <v>5</v>
      </c>
      <c r="O10" s="263">
        <f aca="true" t="shared" si="2" ref="O10:O16">F10/L10</f>
        <v>2.2</v>
      </c>
      <c r="P10" s="275"/>
      <c r="Q10" s="285">
        <f t="shared" si="1"/>
        <v>2.2</v>
      </c>
    </row>
    <row r="11" spans="1:17" ht="14.25" customHeight="1">
      <c r="A11" s="117" t="s">
        <v>89</v>
      </c>
      <c r="B11" s="157" t="s">
        <v>72</v>
      </c>
      <c r="C11" s="158">
        <v>132854</v>
      </c>
      <c r="D11" s="159">
        <v>2707</v>
      </c>
      <c r="E11" s="160">
        <f>SUM(E12:E13)</f>
        <v>135505</v>
      </c>
      <c r="F11" s="161">
        <f>SUM(F12:F13)</f>
        <v>130601</v>
      </c>
      <c r="G11" s="161">
        <f>SUM(G12:G13)</f>
        <v>2189</v>
      </c>
      <c r="H11" s="229">
        <f>SUM(H12:H13)</f>
        <v>132790</v>
      </c>
      <c r="I11" s="228">
        <f aca="true" t="shared" si="3" ref="I11:K12">F11/C11*100</f>
        <v>98.30415343158656</v>
      </c>
      <c r="J11" s="132">
        <f t="shared" si="3"/>
        <v>80.86442556335427</v>
      </c>
      <c r="K11" s="124">
        <f t="shared" si="3"/>
        <v>97.99638389727316</v>
      </c>
      <c r="L11" s="236">
        <v>150260</v>
      </c>
      <c r="M11" s="244">
        <v>2194</v>
      </c>
      <c r="N11" s="251">
        <f>N12+N13</f>
        <v>152454</v>
      </c>
      <c r="O11" s="258">
        <f t="shared" si="2"/>
        <v>0.8691667775855184</v>
      </c>
      <c r="P11" s="270">
        <f t="shared" si="1"/>
        <v>0.9977210574293528</v>
      </c>
      <c r="Q11" s="280">
        <f t="shared" si="1"/>
        <v>0.8710168313064924</v>
      </c>
    </row>
    <row r="12" spans="1:17" ht="14.25" customHeight="1">
      <c r="A12" s="125" t="s">
        <v>84</v>
      </c>
      <c r="B12" s="126" t="s">
        <v>72</v>
      </c>
      <c r="C12" s="162">
        <v>132854</v>
      </c>
      <c r="D12" s="161">
        <v>2651</v>
      </c>
      <c r="E12" s="163">
        <f>SUM(C12:D12)</f>
        <v>135505</v>
      </c>
      <c r="F12" s="164">
        <v>125063</v>
      </c>
      <c r="G12" s="161">
        <v>2189</v>
      </c>
      <c r="H12" s="163">
        <f>SUM(F12:G12)</f>
        <v>127252</v>
      </c>
      <c r="I12" s="131">
        <f t="shared" si="3"/>
        <v>94.13566772547307</v>
      </c>
      <c r="J12" s="132">
        <f t="shared" si="3"/>
        <v>82.57261410788381</v>
      </c>
      <c r="K12" s="225">
        <f t="shared" si="3"/>
        <v>93.90944983579942</v>
      </c>
      <c r="L12" s="178">
        <v>145741</v>
      </c>
      <c r="M12" s="243">
        <v>2194</v>
      </c>
      <c r="N12" s="254">
        <f>L12+M12</f>
        <v>147935</v>
      </c>
      <c r="O12" s="259">
        <f t="shared" si="2"/>
        <v>0.8581181685318476</v>
      </c>
      <c r="P12" s="271">
        <f t="shared" si="1"/>
        <v>0.9977210574293528</v>
      </c>
      <c r="Q12" s="281">
        <f t="shared" si="1"/>
        <v>0.8601885963429885</v>
      </c>
    </row>
    <row r="13" spans="1:17" ht="14.25" customHeight="1" thickBot="1">
      <c r="A13" s="133" t="s">
        <v>85</v>
      </c>
      <c r="B13" s="134" t="s">
        <v>72</v>
      </c>
      <c r="C13" s="162"/>
      <c r="D13" s="161"/>
      <c r="E13" s="163"/>
      <c r="F13" s="164">
        <v>5538</v>
      </c>
      <c r="G13" s="161"/>
      <c r="H13" s="163">
        <f>SUM(F13:G13)</f>
        <v>5538</v>
      </c>
      <c r="I13" s="165"/>
      <c r="J13" s="166"/>
      <c r="K13" s="231"/>
      <c r="L13" s="236">
        <v>4519</v>
      </c>
      <c r="M13" s="244"/>
      <c r="N13" s="254">
        <f>L13+M13</f>
        <v>4519</v>
      </c>
      <c r="O13" s="264">
        <f t="shared" si="2"/>
        <v>1.2254923655676035</v>
      </c>
      <c r="P13" s="276"/>
      <c r="Q13" s="286">
        <f t="shared" si="1"/>
        <v>1.2254923655676035</v>
      </c>
    </row>
    <row r="14" spans="1:17" ht="14.25" customHeight="1">
      <c r="A14" s="117" t="s">
        <v>90</v>
      </c>
      <c r="B14" s="118" t="s">
        <v>29</v>
      </c>
      <c r="C14" s="158">
        <v>23732</v>
      </c>
      <c r="D14" s="167">
        <v>188</v>
      </c>
      <c r="E14" s="160">
        <f>SUM(E15:E18)</f>
        <v>30864</v>
      </c>
      <c r="F14" s="167">
        <f>SUM(F15:F18)</f>
        <v>25049</v>
      </c>
      <c r="G14" s="167">
        <f>SUM(G15:G18)</f>
        <v>314</v>
      </c>
      <c r="H14" s="163">
        <f>SUM(H15:H18)</f>
        <v>30753</v>
      </c>
      <c r="I14" s="168">
        <f aca="true" t="shared" si="4" ref="I14:K15">F14/C14*100</f>
        <v>105.54946907129614</v>
      </c>
      <c r="J14" s="169">
        <f t="shared" si="4"/>
        <v>167.0212765957447</v>
      </c>
      <c r="K14" s="124">
        <f t="shared" si="4"/>
        <v>99.64035769828928</v>
      </c>
      <c r="L14" s="239">
        <v>26013</v>
      </c>
      <c r="M14" s="247">
        <v>315</v>
      </c>
      <c r="N14" s="250">
        <f>N15+N16+N17+N18</f>
        <v>32368</v>
      </c>
      <c r="O14" s="265">
        <f t="shared" si="2"/>
        <v>0.9629416061200169</v>
      </c>
      <c r="P14" s="277">
        <f t="shared" si="1"/>
        <v>0.9968253968253968</v>
      </c>
      <c r="Q14" s="287">
        <f t="shared" si="1"/>
        <v>0.9501050420168067</v>
      </c>
    </row>
    <row r="15" spans="1:17" ht="14.25" customHeight="1">
      <c r="A15" s="125" t="s">
        <v>91</v>
      </c>
      <c r="B15" s="126" t="s">
        <v>29</v>
      </c>
      <c r="C15" s="162">
        <v>25840</v>
      </c>
      <c r="D15" s="161">
        <v>184</v>
      </c>
      <c r="E15" s="163">
        <f>SUM(C15:D15)</f>
        <v>26024</v>
      </c>
      <c r="F15" s="164">
        <v>23432</v>
      </c>
      <c r="G15" s="161">
        <v>144</v>
      </c>
      <c r="H15" s="163">
        <f>F15+G15</f>
        <v>23576</v>
      </c>
      <c r="I15" s="131">
        <f t="shared" si="4"/>
        <v>90.68111455108358</v>
      </c>
      <c r="J15" s="132">
        <f t="shared" si="4"/>
        <v>78.26086956521739</v>
      </c>
      <c r="K15" s="225">
        <f t="shared" si="4"/>
        <v>90.59329849369813</v>
      </c>
      <c r="L15" s="236">
        <v>25018</v>
      </c>
      <c r="M15" s="244">
        <v>150</v>
      </c>
      <c r="N15" s="266">
        <f>L15+M15</f>
        <v>25168</v>
      </c>
      <c r="O15" s="259">
        <f t="shared" si="2"/>
        <v>0.9366056439363658</v>
      </c>
      <c r="P15" s="271">
        <f t="shared" si="1"/>
        <v>0.96</v>
      </c>
      <c r="Q15" s="281">
        <f t="shared" si="1"/>
        <v>0.9367450731087095</v>
      </c>
    </row>
    <row r="16" spans="1:17" ht="14.25" customHeight="1">
      <c r="A16" s="125" t="s">
        <v>92</v>
      </c>
      <c r="B16" s="126" t="s">
        <v>29</v>
      </c>
      <c r="C16" s="162"/>
      <c r="D16" s="161"/>
      <c r="E16" s="163">
        <f>SUM(C17:D17)</f>
        <v>0</v>
      </c>
      <c r="F16" s="164">
        <v>1617</v>
      </c>
      <c r="G16" s="170"/>
      <c r="H16" s="163">
        <f>F16+G16</f>
        <v>1617</v>
      </c>
      <c r="I16" s="131"/>
      <c r="J16" s="132"/>
      <c r="K16" s="225"/>
      <c r="L16" s="178">
        <v>995</v>
      </c>
      <c r="M16" s="243"/>
      <c r="N16" s="254">
        <f>L16+M16</f>
        <v>995</v>
      </c>
      <c r="O16" s="259">
        <f t="shared" si="2"/>
        <v>1.6251256281407036</v>
      </c>
      <c r="P16" s="271"/>
      <c r="Q16" s="281">
        <f t="shared" si="1"/>
        <v>1.6251256281407036</v>
      </c>
    </row>
    <row r="17" spans="1:17" ht="14.25" customHeight="1">
      <c r="A17" s="125" t="s">
        <v>93</v>
      </c>
      <c r="B17" s="126" t="s">
        <v>29</v>
      </c>
      <c r="C17" s="162"/>
      <c r="D17" s="161"/>
      <c r="E17" s="163"/>
      <c r="F17" s="164"/>
      <c r="G17" s="161">
        <v>170</v>
      </c>
      <c r="H17" s="163">
        <f>F17+G17</f>
        <v>170</v>
      </c>
      <c r="I17" s="131"/>
      <c r="J17" s="132"/>
      <c r="K17" s="225"/>
      <c r="L17" s="178"/>
      <c r="M17" s="243">
        <v>165</v>
      </c>
      <c r="N17" s="254">
        <f>L17+M17</f>
        <v>165</v>
      </c>
      <c r="O17" s="259"/>
      <c r="P17" s="271">
        <f t="shared" si="1"/>
        <v>1.0303030303030303</v>
      </c>
      <c r="Q17" s="281">
        <f t="shared" si="1"/>
        <v>1.0303030303030303</v>
      </c>
    </row>
    <row r="18" spans="1:17" ht="14.25" customHeight="1" thickBot="1">
      <c r="A18" s="133" t="s">
        <v>94</v>
      </c>
      <c r="B18" s="134" t="s">
        <v>29</v>
      </c>
      <c r="C18" s="162"/>
      <c r="D18" s="161"/>
      <c r="E18" s="163">
        <v>4840</v>
      </c>
      <c r="F18" s="164"/>
      <c r="G18" s="170"/>
      <c r="H18" s="163">
        <v>5390</v>
      </c>
      <c r="I18" s="171"/>
      <c r="J18" s="172"/>
      <c r="K18" s="232">
        <f>H18/E18*100</f>
        <v>111.36363636363636</v>
      </c>
      <c r="L18" s="181"/>
      <c r="M18" s="248"/>
      <c r="N18" s="267">
        <v>6040</v>
      </c>
      <c r="O18" s="264"/>
      <c r="P18" s="276"/>
      <c r="Q18" s="286">
        <f t="shared" si="1"/>
        <v>0.8923841059602649</v>
      </c>
    </row>
    <row r="19" spans="1:17" ht="14.25" customHeight="1">
      <c r="A19" s="117" t="s">
        <v>95</v>
      </c>
      <c r="B19" s="118" t="s">
        <v>29</v>
      </c>
      <c r="C19" s="150"/>
      <c r="D19" s="151"/>
      <c r="E19" s="121">
        <v>1370</v>
      </c>
      <c r="F19" s="173"/>
      <c r="G19" s="153"/>
      <c r="H19" s="160">
        <f>SUM(H20:H23)</f>
        <v>3632</v>
      </c>
      <c r="I19" s="168"/>
      <c r="J19" s="174"/>
      <c r="K19" s="124">
        <f>H19/E19*100</f>
        <v>265.1094890510949</v>
      </c>
      <c r="L19" s="236"/>
      <c r="M19" s="244"/>
      <c r="N19" s="251">
        <f>N20+N21+N22+N23</f>
        <v>1586</v>
      </c>
      <c r="O19" s="261"/>
      <c r="P19" s="274"/>
      <c r="Q19" s="284">
        <f t="shared" si="1"/>
        <v>2.2900378310214378</v>
      </c>
    </row>
    <row r="20" spans="1:17" ht="14.25" customHeight="1">
      <c r="A20" s="125" t="s">
        <v>115</v>
      </c>
      <c r="B20" s="126" t="s">
        <v>29</v>
      </c>
      <c r="C20" s="127"/>
      <c r="D20" s="128"/>
      <c r="E20" s="175">
        <f>SUM(C20:D20)</f>
        <v>0</v>
      </c>
      <c r="F20" s="130"/>
      <c r="G20" s="176"/>
      <c r="H20" s="177">
        <v>731</v>
      </c>
      <c r="I20" s="131"/>
      <c r="J20" s="132"/>
      <c r="K20" s="225">
        <v>0</v>
      </c>
      <c r="L20" s="178"/>
      <c r="M20" s="243"/>
      <c r="N20" s="254">
        <v>193</v>
      </c>
      <c r="O20" s="259"/>
      <c r="P20" s="271"/>
      <c r="Q20" s="281">
        <f t="shared" si="1"/>
        <v>3.7875647668393784</v>
      </c>
    </row>
    <row r="21" spans="1:17" ht="14.25" customHeight="1">
      <c r="A21" s="125" t="s">
        <v>96</v>
      </c>
      <c r="B21" s="126" t="s">
        <v>29</v>
      </c>
      <c r="C21" s="127"/>
      <c r="D21" s="128"/>
      <c r="E21" s="175">
        <v>0</v>
      </c>
      <c r="F21" s="130"/>
      <c r="G21" s="176"/>
      <c r="H21" s="175">
        <v>0</v>
      </c>
      <c r="I21" s="131"/>
      <c r="J21" s="132"/>
      <c r="K21" s="225">
        <v>0</v>
      </c>
      <c r="L21" s="178"/>
      <c r="M21" s="243"/>
      <c r="N21" s="254">
        <v>0</v>
      </c>
      <c r="O21" s="259"/>
      <c r="P21" s="271"/>
      <c r="Q21" s="281">
        <v>0</v>
      </c>
    </row>
    <row r="22" spans="1:17" ht="14.25" customHeight="1">
      <c r="A22" s="125" t="s">
        <v>97</v>
      </c>
      <c r="B22" s="126" t="s">
        <v>29</v>
      </c>
      <c r="C22" s="127"/>
      <c r="D22" s="128"/>
      <c r="E22" s="175">
        <v>760</v>
      </c>
      <c r="F22" s="179"/>
      <c r="G22" s="176"/>
      <c r="H22" s="175">
        <v>867</v>
      </c>
      <c r="I22" s="131"/>
      <c r="J22" s="132"/>
      <c r="K22" s="225">
        <f aca="true" t="shared" si="5" ref="K22:K30">H22/E22*100</f>
        <v>114.07894736842105</v>
      </c>
      <c r="L22" s="178"/>
      <c r="M22" s="243"/>
      <c r="N22" s="254">
        <v>736</v>
      </c>
      <c r="O22" s="259"/>
      <c r="P22" s="271"/>
      <c r="Q22" s="281">
        <f aca="true" t="shared" si="6" ref="Q22:Q30">H22/N22</f>
        <v>1.1779891304347827</v>
      </c>
    </row>
    <row r="23" spans="1:17" ht="14.25" customHeight="1" thickBot="1">
      <c r="A23" s="133" t="s">
        <v>98</v>
      </c>
      <c r="B23" s="134" t="s">
        <v>29</v>
      </c>
      <c r="C23" s="135"/>
      <c r="D23" s="136"/>
      <c r="E23" s="175">
        <v>610</v>
      </c>
      <c r="F23" s="180"/>
      <c r="G23" s="139"/>
      <c r="H23" s="175">
        <v>2034</v>
      </c>
      <c r="I23" s="171"/>
      <c r="J23" s="172"/>
      <c r="K23" s="232">
        <f t="shared" si="5"/>
        <v>333.44262295081967</v>
      </c>
      <c r="L23" s="181"/>
      <c r="M23" s="248"/>
      <c r="N23" s="255">
        <v>657</v>
      </c>
      <c r="O23" s="260"/>
      <c r="P23" s="272"/>
      <c r="Q23" s="282">
        <f t="shared" si="6"/>
        <v>3.095890410958904</v>
      </c>
    </row>
    <row r="24" spans="1:17" ht="14.25" customHeight="1" thickBot="1">
      <c r="A24" s="182" t="s">
        <v>99</v>
      </c>
      <c r="B24" s="134" t="s">
        <v>30</v>
      </c>
      <c r="C24" s="183"/>
      <c r="D24" s="184"/>
      <c r="E24" s="185">
        <v>210082</v>
      </c>
      <c r="F24" s="186"/>
      <c r="G24" s="187"/>
      <c r="H24" s="188">
        <v>240591.43</v>
      </c>
      <c r="I24" s="189"/>
      <c r="J24" s="190"/>
      <c r="K24" s="233">
        <f t="shared" si="5"/>
        <v>114.52262925905123</v>
      </c>
      <c r="L24" s="236"/>
      <c r="M24" s="244"/>
      <c r="N24" s="251">
        <v>199992.8</v>
      </c>
      <c r="O24" s="268"/>
      <c r="P24" s="278"/>
      <c r="Q24" s="288">
        <f t="shared" si="6"/>
        <v>1.2030004580164886</v>
      </c>
    </row>
    <row r="25" spans="1:17" ht="14.25" customHeight="1" thickBot="1">
      <c r="A25" s="182" t="s">
        <v>100</v>
      </c>
      <c r="B25" s="134" t="s">
        <v>30</v>
      </c>
      <c r="C25" s="183"/>
      <c r="D25" s="184"/>
      <c r="E25" s="145">
        <v>422.6</v>
      </c>
      <c r="F25" s="186"/>
      <c r="G25" s="187"/>
      <c r="H25" s="145">
        <v>603.5</v>
      </c>
      <c r="I25" s="191"/>
      <c r="J25" s="192"/>
      <c r="K25" s="188">
        <f t="shared" si="5"/>
        <v>142.80643634642686</v>
      </c>
      <c r="L25" s="240"/>
      <c r="M25" s="249"/>
      <c r="N25" s="256">
        <v>603.5</v>
      </c>
      <c r="O25" s="268"/>
      <c r="P25" s="278"/>
      <c r="Q25" s="288">
        <f t="shared" si="6"/>
        <v>1</v>
      </c>
    </row>
    <row r="26" spans="1:17" ht="14.25" customHeight="1" thickBot="1">
      <c r="A26" s="182" t="s">
        <v>73</v>
      </c>
      <c r="B26" s="193" t="s">
        <v>72</v>
      </c>
      <c r="C26" s="194">
        <v>141075</v>
      </c>
      <c r="D26" s="195">
        <v>2820</v>
      </c>
      <c r="E26" s="185">
        <v>169420</v>
      </c>
      <c r="F26" s="196">
        <v>149232</v>
      </c>
      <c r="G26" s="167">
        <v>2280</v>
      </c>
      <c r="H26" s="185">
        <f>SUM(F26:G26)</f>
        <v>151512</v>
      </c>
      <c r="I26" s="197">
        <f aca="true" t="shared" si="7" ref="I26:J30">F26/C26*100</f>
        <v>105.78203083466242</v>
      </c>
      <c r="J26" s="148">
        <f t="shared" si="7"/>
        <v>80.85106382978722</v>
      </c>
      <c r="K26" s="188">
        <f t="shared" si="5"/>
        <v>89.42981938377996</v>
      </c>
      <c r="L26" s="240">
        <v>178738</v>
      </c>
      <c r="M26" s="249">
        <v>2400</v>
      </c>
      <c r="N26" s="256">
        <v>181138</v>
      </c>
      <c r="O26" s="268">
        <f aca="true" t="shared" si="8" ref="O26:P30">F26/L26</f>
        <v>0.8349203862636932</v>
      </c>
      <c r="P26" s="278">
        <f t="shared" si="8"/>
        <v>0.95</v>
      </c>
      <c r="Q26" s="288">
        <f t="shared" si="6"/>
        <v>0.8364451412735042</v>
      </c>
    </row>
    <row r="27" spans="1:17" ht="14.25" customHeight="1" thickBot="1">
      <c r="A27" s="198" t="s">
        <v>101</v>
      </c>
      <c r="B27" s="199" t="s">
        <v>2</v>
      </c>
      <c r="C27" s="143">
        <v>78</v>
      </c>
      <c r="D27" s="144">
        <v>94</v>
      </c>
      <c r="E27" s="145">
        <v>86</v>
      </c>
      <c r="F27" s="147">
        <v>83.8</v>
      </c>
      <c r="G27" s="147">
        <v>96.01</v>
      </c>
      <c r="H27" s="200">
        <v>83.99</v>
      </c>
      <c r="I27" s="197">
        <f t="shared" si="7"/>
        <v>107.43589743589743</v>
      </c>
      <c r="J27" s="148">
        <f t="shared" si="7"/>
        <v>102.13829787234043</v>
      </c>
      <c r="K27" s="188">
        <f t="shared" si="5"/>
        <v>97.66279069767442</v>
      </c>
      <c r="L27" s="240">
        <v>84.06</v>
      </c>
      <c r="M27" s="249">
        <v>91.41</v>
      </c>
      <c r="N27" s="256">
        <v>84.16</v>
      </c>
      <c r="O27" s="268">
        <f t="shared" si="8"/>
        <v>0.9969069712110397</v>
      </c>
      <c r="P27" s="278">
        <f t="shared" si="8"/>
        <v>1.0503227218028663</v>
      </c>
      <c r="Q27" s="288">
        <f t="shared" si="6"/>
        <v>0.9979800380228137</v>
      </c>
    </row>
    <row r="28" spans="1:17" ht="14.25" customHeight="1" thickBot="1">
      <c r="A28" s="198" t="s">
        <v>102</v>
      </c>
      <c r="B28" s="199" t="s">
        <v>2</v>
      </c>
      <c r="C28" s="143">
        <v>73</v>
      </c>
      <c r="D28" s="144">
        <v>93</v>
      </c>
      <c r="E28" s="145">
        <v>83</v>
      </c>
      <c r="F28" s="147">
        <v>72.32</v>
      </c>
      <c r="G28" s="148">
        <v>90.35</v>
      </c>
      <c r="H28" s="188">
        <v>72.41</v>
      </c>
      <c r="I28" s="197">
        <f t="shared" si="7"/>
        <v>99.06849315068492</v>
      </c>
      <c r="J28" s="148">
        <f t="shared" si="7"/>
        <v>97.1505376344086</v>
      </c>
      <c r="K28" s="188">
        <f t="shared" si="5"/>
        <v>87.24096385542168</v>
      </c>
      <c r="L28" s="240">
        <v>71.47</v>
      </c>
      <c r="M28" s="249">
        <v>89.49</v>
      </c>
      <c r="N28" s="256">
        <v>71.55</v>
      </c>
      <c r="O28" s="268">
        <f t="shared" si="8"/>
        <v>1.0118931020008395</v>
      </c>
      <c r="P28" s="278">
        <f t="shared" si="8"/>
        <v>1.009610012291876</v>
      </c>
      <c r="Q28" s="288">
        <f t="shared" si="6"/>
        <v>1.012019566736548</v>
      </c>
    </row>
    <row r="29" spans="1:17" ht="14.25" customHeight="1" thickBot="1">
      <c r="A29" s="198" t="s">
        <v>103</v>
      </c>
      <c r="B29" s="199" t="s">
        <v>104</v>
      </c>
      <c r="C29" s="143">
        <v>195</v>
      </c>
      <c r="D29" s="144">
        <v>70</v>
      </c>
      <c r="E29" s="145">
        <v>179.55</v>
      </c>
      <c r="F29" s="146">
        <v>191.79</v>
      </c>
      <c r="G29" s="144">
        <v>65.78</v>
      </c>
      <c r="H29" s="145">
        <v>171.61</v>
      </c>
      <c r="I29" s="197">
        <f t="shared" si="7"/>
        <v>98.35384615384615</v>
      </c>
      <c r="J29" s="148">
        <f t="shared" si="7"/>
        <v>93.97142857142858</v>
      </c>
      <c r="K29" s="188">
        <f t="shared" si="5"/>
        <v>95.57783347257032</v>
      </c>
      <c r="L29" s="240">
        <v>173.11</v>
      </c>
      <c r="M29" s="249">
        <v>68.36</v>
      </c>
      <c r="N29" s="256">
        <v>171.61</v>
      </c>
      <c r="O29" s="268">
        <f t="shared" si="8"/>
        <v>1.1079082664201951</v>
      </c>
      <c r="P29" s="278">
        <f t="shared" si="8"/>
        <v>0.9622586307782329</v>
      </c>
      <c r="Q29" s="288">
        <f t="shared" si="6"/>
        <v>1</v>
      </c>
    </row>
    <row r="30" spans="1:17" ht="14.25" customHeight="1" thickBot="1">
      <c r="A30" s="201" t="s">
        <v>74</v>
      </c>
      <c r="B30" s="202" t="s">
        <v>72</v>
      </c>
      <c r="C30" s="203">
        <v>5</v>
      </c>
      <c r="D30" s="204">
        <v>1</v>
      </c>
      <c r="E30" s="205">
        <f>SUM(C30:D30)</f>
        <v>6</v>
      </c>
      <c r="F30" s="206">
        <v>5</v>
      </c>
      <c r="G30" s="204">
        <v>1</v>
      </c>
      <c r="H30" s="205">
        <f>F30+G30</f>
        <v>6</v>
      </c>
      <c r="I30" s="207">
        <f t="shared" si="7"/>
        <v>100</v>
      </c>
      <c r="J30" s="208">
        <f t="shared" si="7"/>
        <v>100</v>
      </c>
      <c r="K30" s="234">
        <f t="shared" si="5"/>
        <v>100</v>
      </c>
      <c r="L30" s="241">
        <v>5</v>
      </c>
      <c r="M30" s="209">
        <v>1</v>
      </c>
      <c r="N30" s="257">
        <v>6</v>
      </c>
      <c r="O30" s="269">
        <f t="shared" si="8"/>
        <v>1</v>
      </c>
      <c r="P30" s="279">
        <f t="shared" si="8"/>
        <v>1</v>
      </c>
      <c r="Q30" s="289">
        <f t="shared" si="6"/>
        <v>1</v>
      </c>
    </row>
    <row r="31" spans="1:8" ht="14.25" customHeight="1" thickTop="1">
      <c r="A31" s="210" t="s">
        <v>105</v>
      </c>
      <c r="B31" s="211"/>
      <c r="C31" s="211"/>
      <c r="D31" s="211"/>
      <c r="E31" s="211"/>
      <c r="F31" s="211" t="s">
        <v>56</v>
      </c>
      <c r="G31" s="212" t="s">
        <v>33</v>
      </c>
      <c r="H31" s="211"/>
    </row>
    <row r="32" spans="1:8" ht="14.25" customHeight="1">
      <c r="A32" s="210" t="s">
        <v>116</v>
      </c>
      <c r="B32" s="213"/>
      <c r="C32" s="211"/>
      <c r="D32" s="211"/>
      <c r="E32" s="211"/>
      <c r="F32" s="211"/>
      <c r="G32" s="211" t="s">
        <v>106</v>
      </c>
      <c r="H32" s="211"/>
    </row>
    <row r="33" spans="2:5" ht="15" customHeight="1">
      <c r="B33" s="211"/>
      <c r="C33" s="211"/>
      <c r="D33" s="211"/>
      <c r="E33" s="211"/>
    </row>
    <row r="35" spans="2:8" ht="12.75">
      <c r="B35" s="210"/>
      <c r="C35" s="210"/>
      <c r="D35" s="210"/>
      <c r="E35" s="210"/>
      <c r="F35" s="210"/>
      <c r="G35" s="210"/>
      <c r="H35" s="210"/>
    </row>
    <row r="36" spans="1:8" ht="12.75">
      <c r="A36" s="210"/>
      <c r="B36" s="210"/>
      <c r="C36" s="210"/>
      <c r="D36" s="210"/>
      <c r="E36" s="210"/>
      <c r="F36" s="210"/>
      <c r="G36" s="210"/>
      <c r="H36" s="210"/>
    </row>
    <row r="37" spans="1:8" ht="12.75">
      <c r="A37" s="210"/>
      <c r="B37" s="210"/>
      <c r="C37" s="210"/>
      <c r="D37" s="210"/>
      <c r="E37" s="210"/>
      <c r="F37" s="210"/>
      <c r="G37" s="210"/>
      <c r="H37" s="210"/>
    </row>
    <row r="38" spans="1:8" ht="12.75">
      <c r="A38" s="210"/>
      <c r="B38" s="210"/>
      <c r="C38" s="210"/>
      <c r="D38" s="210"/>
      <c r="E38" s="210"/>
      <c r="F38" s="210"/>
      <c r="G38" s="210"/>
      <c r="H38" s="210"/>
    </row>
    <row r="39" spans="1:8" ht="12.75">
      <c r="A39" s="210"/>
      <c r="B39" s="210"/>
      <c r="C39" s="210"/>
      <c r="D39" s="210"/>
      <c r="E39" s="210"/>
      <c r="F39" s="210"/>
      <c r="G39" s="210"/>
      <c r="H39" s="210"/>
    </row>
  </sheetData>
  <mergeCells count="2">
    <mergeCell ref="L3:N3"/>
    <mergeCell ref="O3:Q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1997</dc:title>
  <dc:subject/>
  <dc:creator>Bartušková Jaroslava</dc:creator>
  <cp:keywords/>
  <dc:description/>
  <cp:lastModifiedBy>R.Pipkova</cp:lastModifiedBy>
  <cp:lastPrinted>2008-02-13T09:00:08Z</cp:lastPrinted>
  <dcterms:created xsi:type="dcterms:W3CDTF">2002-03-19T10:17:09Z</dcterms:created>
  <dcterms:modified xsi:type="dcterms:W3CDTF">2013-02-22T10:31:53Z</dcterms:modified>
  <cp:category/>
  <cp:version/>
  <cp:contentType/>
  <cp:contentStatus/>
</cp:coreProperties>
</file>